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syakaihukkisokusin\oubo\"/>
    </mc:Choice>
  </mc:AlternateContent>
  <xr:revisionPtr revIDLastSave="0" documentId="13_ncr:1_{24E92F8F-5213-4191-A193-156165555105}" xr6:coauthVersionLast="47" xr6:coauthVersionMax="47" xr10:uidLastSave="{00000000-0000-0000-0000-000000000000}"/>
  <bookViews>
    <workbookView xWindow="1920" yWindow="-14280" windowWidth="23025" windowHeight="12450" tabRatio="931" firstSheet="2" activeTab="2" xr2:uid="{00000000-000D-0000-FFFF-FFFF00000000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19" r:id="rId3"/>
    <sheet name="入力シート" sheetId="2" r:id="rId4"/>
    <sheet name="別紙1-1（基本項目）" sheetId="3" r:id="rId5"/>
    <sheet name="別紙1-2（加算項目）" sheetId="5" r:id="rId6"/>
  </sheets>
  <definedNames>
    <definedName name="_xlnm._FilterDatabase" localSheetId="2" hidden="1">'＜見本＞入力シート '!$B$13:$S$34</definedName>
    <definedName name="_xlnm._FilterDatabase" localSheetId="3" hidden="1">入力シート!$B$13:$S$34</definedName>
    <definedName name="_xlnm.Print_Area" localSheetId="2">'＜見本＞入力シート '!$A$1:$BP$108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3">入力シート!$A$1:$BP$108</definedName>
    <definedName name="_xlnm.Print_Area" localSheetId="4">'別紙1-1（基本項目）'!$A$1:$AU$92</definedName>
    <definedName name="_xlnm.Print_Area" localSheetId="5">'別紙1-2（加算項目）'!$A$1:$AU$53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3" l="1"/>
  <c r="AH1" i="5"/>
  <c r="AA1" i="5"/>
  <c r="AA1" i="3"/>
  <c r="BD101" i="19" l="1"/>
  <c r="AZ101" i="19"/>
  <c r="AN101" i="19"/>
  <c r="AJ101" i="19"/>
  <c r="BD100" i="19"/>
  <c r="AZ100" i="19"/>
  <c r="AN100" i="19"/>
  <c r="AJ100" i="19"/>
  <c r="BD99" i="19"/>
  <c r="AZ99" i="19"/>
  <c r="AN99" i="19"/>
  <c r="AJ99" i="19"/>
  <c r="BD98" i="19"/>
  <c r="AZ98" i="19"/>
  <c r="AJ98" i="19"/>
  <c r="AN98" i="19" s="1"/>
  <c r="BD97" i="19"/>
  <c r="AZ97" i="19"/>
  <c r="AJ97" i="19"/>
  <c r="AN97" i="19" s="1"/>
  <c r="BT93" i="19"/>
  <c r="BX93" i="19" s="1"/>
  <c r="BD93" i="19"/>
  <c r="AZ93" i="19"/>
  <c r="AN93" i="19"/>
  <c r="AJ93" i="19"/>
  <c r="BT92" i="19"/>
  <c r="BX92" i="19" s="1"/>
  <c r="BD92" i="19"/>
  <c r="AZ92" i="19"/>
  <c r="AN92" i="19"/>
  <c r="AJ92" i="19"/>
  <c r="BT91" i="19"/>
  <c r="BX91" i="19" s="1"/>
  <c r="AZ91" i="19"/>
  <c r="BD91" i="19" s="1"/>
  <c r="AN91" i="19"/>
  <c r="AJ91" i="19"/>
  <c r="BT90" i="19"/>
  <c r="BX90" i="19" s="1"/>
  <c r="AZ90" i="19"/>
  <c r="BD90" i="19" s="1"/>
  <c r="AJ90" i="19"/>
  <c r="AN90" i="19" s="1"/>
  <c r="BT89" i="19"/>
  <c r="BX89" i="19" s="1"/>
  <c r="AZ89" i="19"/>
  <c r="BD89" i="19" s="1"/>
  <c r="AJ89" i="19"/>
  <c r="AN89" i="19" s="1"/>
  <c r="BF83" i="19"/>
  <c r="AZ83" i="19"/>
  <c r="AW83" i="19"/>
  <c r="AH83" i="19"/>
  <c r="AN83" i="19" s="1"/>
  <c r="AE83" i="19"/>
  <c r="BF82" i="19"/>
  <c r="AZ82" i="19"/>
  <c r="AW82" i="19"/>
  <c r="AH82" i="19"/>
  <c r="AN82" i="19" s="1"/>
  <c r="AE82" i="19"/>
  <c r="BF81" i="19"/>
  <c r="AZ81" i="19"/>
  <c r="AW81" i="19"/>
  <c r="AH81" i="19"/>
  <c r="AN81" i="19" s="1"/>
  <c r="AE81" i="19"/>
  <c r="BF80" i="19"/>
  <c r="AZ80" i="19"/>
  <c r="AW80" i="19"/>
  <c r="AH80" i="19"/>
  <c r="AN80" i="19" s="1"/>
  <c r="AE80" i="19"/>
  <c r="BC80" i="19" s="1"/>
  <c r="BF79" i="19"/>
  <c r="AZ79" i="19"/>
  <c r="AW79" i="19"/>
  <c r="AH79" i="19"/>
  <c r="AN79" i="19" s="1"/>
  <c r="AE79" i="19"/>
  <c r="BC79" i="19" s="1"/>
  <c r="BF74" i="19"/>
  <c r="AZ74" i="19"/>
  <c r="AW74" i="19"/>
  <c r="AH74" i="19"/>
  <c r="AN74" i="19" s="1"/>
  <c r="AE74" i="19"/>
  <c r="BF73" i="19"/>
  <c r="AZ73" i="19"/>
  <c r="AW73" i="19"/>
  <c r="AH73" i="19"/>
  <c r="AN73" i="19" s="1"/>
  <c r="AE73" i="19"/>
  <c r="BF72" i="19"/>
  <c r="AZ72" i="19"/>
  <c r="AW72" i="19"/>
  <c r="AH72" i="19"/>
  <c r="AN72" i="19" s="1"/>
  <c r="AE72" i="19"/>
  <c r="BC72" i="19" s="1"/>
  <c r="BF71" i="19"/>
  <c r="AZ71" i="19"/>
  <c r="AW71" i="19"/>
  <c r="AH71" i="19"/>
  <c r="AN71" i="19" s="1"/>
  <c r="AE71" i="19"/>
  <c r="BC71" i="19" s="1"/>
  <c r="BF70" i="19"/>
  <c r="AZ70" i="19"/>
  <c r="AW70" i="19"/>
  <c r="AH70" i="19"/>
  <c r="AN70" i="19" s="1"/>
  <c r="AE70" i="19"/>
  <c r="AZ65" i="19"/>
  <c r="AW65" i="19"/>
  <c r="AH65" i="19"/>
  <c r="AN65" i="19" s="1"/>
  <c r="AE65" i="19"/>
  <c r="AZ64" i="19"/>
  <c r="AW64" i="19"/>
  <c r="AH64" i="19"/>
  <c r="AN64" i="19" s="1"/>
  <c r="AE64" i="19"/>
  <c r="AZ63" i="19"/>
  <c r="AW63" i="19"/>
  <c r="AH63" i="19"/>
  <c r="AN63" i="19" s="1"/>
  <c r="AE63" i="19"/>
  <c r="AZ62" i="19"/>
  <c r="AW62" i="19"/>
  <c r="AH62" i="19"/>
  <c r="AN62" i="19" s="1"/>
  <c r="AE62" i="19"/>
  <c r="AZ61" i="19"/>
  <c r="AW61" i="19"/>
  <c r="AH61" i="19"/>
  <c r="AN61" i="19" s="1"/>
  <c r="AE61" i="19"/>
  <c r="AZ60" i="19"/>
  <c r="AW60" i="19"/>
  <c r="AH60" i="19"/>
  <c r="AN60" i="19" s="1"/>
  <c r="AE60" i="19"/>
  <c r="AZ59" i="19"/>
  <c r="AW59" i="19"/>
  <c r="AH59" i="19"/>
  <c r="AN59" i="19" s="1"/>
  <c r="AE59" i="19"/>
  <c r="AZ58" i="19"/>
  <c r="AW58" i="19"/>
  <c r="AH58" i="19"/>
  <c r="AN58" i="19" s="1"/>
  <c r="AE58" i="19"/>
  <c r="AZ57" i="19"/>
  <c r="AW57" i="19"/>
  <c r="AH57" i="19"/>
  <c r="AN57" i="19" s="1"/>
  <c r="AE57" i="19"/>
  <c r="AZ56" i="19"/>
  <c r="AW56" i="19"/>
  <c r="AH56" i="19"/>
  <c r="AN56" i="19" s="1"/>
  <c r="AE56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M34" i="19"/>
  <c r="AY33" i="19"/>
  <c r="AG33" i="19"/>
  <c r="O33" i="19"/>
  <c r="AY32" i="19"/>
  <c r="AG32" i="19"/>
  <c r="O32" i="19"/>
  <c r="AY31" i="19"/>
  <c r="AG31" i="19"/>
  <c r="O31" i="19"/>
  <c r="AY30" i="19"/>
  <c r="AG30" i="19"/>
  <c r="O30" i="19"/>
  <c r="AY29" i="19"/>
  <c r="AG29" i="19"/>
  <c r="O29" i="19"/>
  <c r="AY28" i="19"/>
  <c r="AG28" i="19"/>
  <c r="O28" i="19"/>
  <c r="AY27" i="19"/>
  <c r="AG27" i="19"/>
  <c r="O27" i="19"/>
  <c r="AY26" i="19"/>
  <c r="AG26" i="19"/>
  <c r="O26" i="19"/>
  <c r="AY25" i="19"/>
  <c r="AG25" i="19"/>
  <c r="O25" i="19"/>
  <c r="AY24" i="19"/>
  <c r="AG24" i="19"/>
  <c r="O24" i="19"/>
  <c r="AY23" i="19"/>
  <c r="AG23" i="19"/>
  <c r="O23" i="19"/>
  <c r="AY22" i="19"/>
  <c r="AG22" i="19"/>
  <c r="O22" i="19"/>
  <c r="AY21" i="19"/>
  <c r="AG21" i="19"/>
  <c r="O21" i="19"/>
  <c r="BH20" i="19"/>
  <c r="AY20" i="19"/>
  <c r="AG20" i="19"/>
  <c r="O20" i="19"/>
  <c r="AY19" i="19"/>
  <c r="AG19" i="19"/>
  <c r="O19" i="19"/>
  <c r="BK15" i="19" s="1"/>
  <c r="AY18" i="19"/>
  <c r="AG18" i="19"/>
  <c r="O18" i="19"/>
  <c r="AY17" i="19"/>
  <c r="AG17" i="19"/>
  <c r="O17" i="19"/>
  <c r="AY16" i="19"/>
  <c r="AG16" i="19"/>
  <c r="O16" i="19"/>
  <c r="BH15" i="19"/>
  <c r="AY15" i="19"/>
  <c r="AG15" i="19"/>
  <c r="O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T14" i="19" s="1"/>
  <c r="T15" i="19" s="1"/>
  <c r="T16" i="19" s="1"/>
  <c r="T17" i="19" s="1"/>
  <c r="T18" i="19" s="1"/>
  <c r="T19" i="19" s="1"/>
  <c r="T20" i="19" s="1"/>
  <c r="T21" i="19" s="1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BH14" i="19"/>
  <c r="AY14" i="19"/>
  <c r="AG14" i="19"/>
  <c r="O14" i="19"/>
  <c r="AH28" i="5"/>
  <c r="AH27" i="5"/>
  <c r="AH26" i="5"/>
  <c r="AH25" i="5"/>
  <c r="AH24" i="5"/>
  <c r="BK14" i="19" l="1"/>
  <c r="BC73" i="19"/>
  <c r="AK73" i="19"/>
  <c r="AK74" i="19"/>
  <c r="AQ74" i="19" s="1"/>
  <c r="BC81" i="19"/>
  <c r="AK81" i="19"/>
  <c r="AQ81" i="19" s="1"/>
  <c r="AQ73" i="19"/>
  <c r="AY34" i="19"/>
  <c r="AK56" i="19"/>
  <c r="AQ56" i="19" s="1"/>
  <c r="AK60" i="19"/>
  <c r="AQ60" i="19" s="1"/>
  <c r="AK62" i="19"/>
  <c r="AQ62" i="19" s="1"/>
  <c r="AK63" i="19"/>
  <c r="AQ63" i="19" s="1"/>
  <c r="AK65" i="19"/>
  <c r="AQ65" i="19" s="1"/>
  <c r="AK82" i="19"/>
  <c r="AQ82" i="19" s="1"/>
  <c r="AK57" i="19"/>
  <c r="AQ57" i="19" s="1"/>
  <c r="AK58" i="19"/>
  <c r="AQ58" i="19" s="1"/>
  <c r="AK59" i="19"/>
  <c r="AQ59" i="19" s="1"/>
  <c r="AK61" i="19"/>
  <c r="AQ61" i="19" s="1"/>
  <c r="AK64" i="19"/>
  <c r="AQ64" i="19" s="1"/>
  <c r="AK70" i="19"/>
  <c r="AQ70" i="19" s="1"/>
  <c r="BC56" i="19"/>
  <c r="BC57" i="19"/>
  <c r="BC58" i="19"/>
  <c r="BC59" i="19"/>
  <c r="BC60" i="19"/>
  <c r="BC61" i="19"/>
  <c r="BC62" i="19"/>
  <c r="BC63" i="19"/>
  <c r="BC64" i="19"/>
  <c r="BC65" i="19"/>
  <c r="BC70" i="19"/>
  <c r="AK71" i="19"/>
  <c r="AQ71" i="19" s="1"/>
  <c r="BC74" i="19"/>
  <c r="AK79" i="19"/>
  <c r="AQ79" i="19" s="1"/>
  <c r="BC82" i="19"/>
  <c r="AK83" i="19"/>
  <c r="AQ83" i="19" s="1"/>
  <c r="BC83" i="19"/>
  <c r="AK72" i="19"/>
  <c r="AQ72" i="19" s="1"/>
  <c r="AK80" i="19"/>
  <c r="AQ80" i="19" s="1"/>
  <c r="AM34" i="2" l="1"/>
  <c r="AY33" i="2"/>
  <c r="AG33" i="2"/>
  <c r="O33" i="2"/>
  <c r="AY32" i="2"/>
  <c r="AG32" i="2"/>
  <c r="O32" i="2"/>
  <c r="AY31" i="2"/>
  <c r="AG31" i="2"/>
  <c r="O31" i="2"/>
  <c r="AY30" i="2"/>
  <c r="AG30" i="2"/>
  <c r="O30" i="2"/>
  <c r="AY29" i="2"/>
  <c r="AG29" i="2"/>
  <c r="O29" i="2"/>
  <c r="AY28" i="2"/>
  <c r="AG28" i="2"/>
  <c r="O28" i="2"/>
  <c r="AY27" i="2"/>
  <c r="AG27" i="2"/>
  <c r="O27" i="2"/>
  <c r="AY26" i="2"/>
  <c r="AG26" i="2"/>
  <c r="O26" i="2"/>
  <c r="AY25" i="2"/>
  <c r="AG25" i="2"/>
  <c r="O25" i="2"/>
  <c r="AY24" i="2"/>
  <c r="AG24" i="2"/>
  <c r="O24" i="2"/>
  <c r="AY23" i="2"/>
  <c r="AG23" i="2"/>
  <c r="O23" i="2"/>
  <c r="AY22" i="2"/>
  <c r="AG22" i="2"/>
  <c r="O22" i="2"/>
  <c r="AY21" i="2"/>
  <c r="AG21" i="2"/>
  <c r="O21" i="2"/>
  <c r="BH20" i="2"/>
  <c r="AY20" i="2"/>
  <c r="AG20" i="2"/>
  <c r="O20" i="2"/>
  <c r="AY19" i="2"/>
  <c r="AG19" i="2"/>
  <c r="O19" i="2"/>
  <c r="AY18" i="2"/>
  <c r="AG18" i="2"/>
  <c r="O18" i="2"/>
  <c r="AY17" i="2"/>
  <c r="AG17" i="2"/>
  <c r="O17" i="2"/>
  <c r="AY16" i="2"/>
  <c r="AG16" i="2"/>
  <c r="O16" i="2"/>
  <c r="BK15" i="2"/>
  <c r="BH15" i="2"/>
  <c r="AY15" i="2"/>
  <c r="AG15" i="2"/>
  <c r="O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BK14" i="2"/>
  <c r="BH14" i="2"/>
  <c r="AY14" i="2"/>
  <c r="AG14" i="2"/>
  <c r="O14" i="2"/>
  <c r="AY34" i="2" l="1"/>
  <c r="AS54" i="3"/>
  <c r="AN54" i="3"/>
  <c r="C8" i="3"/>
  <c r="AZ101" i="2" l="1"/>
  <c r="AZ100" i="2"/>
  <c r="AI1" i="18" l="1"/>
  <c r="T29" i="17"/>
  <c r="U7" i="3"/>
  <c r="BD101" i="2" l="1"/>
  <c r="BD100" i="2"/>
  <c r="AZ98" i="2"/>
  <c r="U25" i="3" l="1"/>
  <c r="U26" i="3"/>
  <c r="U27" i="3"/>
  <c r="U28" i="3"/>
  <c r="U29" i="3"/>
  <c r="U30" i="3"/>
  <c r="U31" i="3"/>
  <c r="U32" i="3"/>
  <c r="U33" i="3"/>
  <c r="U24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J101" i="2" l="1"/>
  <c r="AN101" i="2" s="1"/>
  <c r="AJ100" i="2"/>
  <c r="AN100" i="2" s="1"/>
  <c r="BD99" i="2"/>
  <c r="AZ99" i="2"/>
  <c r="AJ99" i="2"/>
  <c r="AN99" i="2" s="1"/>
  <c r="BD98" i="2"/>
  <c r="AJ98" i="2"/>
  <c r="AN98" i="2" s="1"/>
  <c r="BD97" i="2"/>
  <c r="AZ97" i="2"/>
  <c r="AJ97" i="2"/>
  <c r="AN97" i="2" s="1"/>
  <c r="N54" i="3" l="1"/>
  <c r="AQ53" i="3"/>
  <c r="N53" i="3"/>
  <c r="AN89" i="2" l="1"/>
  <c r="AJ89" i="2"/>
  <c r="BT89" i="2"/>
  <c r="BX89" i="2" s="1"/>
  <c r="BT90" i="2"/>
  <c r="BT91" i="2"/>
  <c r="BT92" i="2"/>
  <c r="BT93" i="2"/>
  <c r="AM92" i="3"/>
  <c r="AH92" i="3"/>
  <c r="AH91" i="3"/>
  <c r="AM91" i="3"/>
  <c r="AD92" i="3"/>
  <c r="X92" i="3"/>
  <c r="J92" i="3"/>
  <c r="AD91" i="3"/>
  <c r="X91" i="3"/>
  <c r="J91" i="3"/>
  <c r="J89" i="3"/>
  <c r="J88" i="3"/>
  <c r="B75" i="3"/>
  <c r="B74" i="3"/>
  <c r="B73" i="3"/>
  <c r="B72" i="3"/>
  <c r="B71" i="3"/>
  <c r="B67" i="3"/>
  <c r="B66" i="3"/>
  <c r="B65" i="3"/>
  <c r="B64" i="3"/>
  <c r="B63" i="3"/>
  <c r="B62" i="3"/>
  <c r="B61" i="3"/>
  <c r="B60" i="3"/>
  <c r="B59" i="3"/>
  <c r="B58" i="3"/>
  <c r="L58" i="3"/>
  <c r="AJ90" i="2"/>
  <c r="AN90" i="2"/>
  <c r="AJ92" i="2"/>
  <c r="AJ91" i="2"/>
  <c r="W41" i="5" l="1"/>
  <c r="W42" i="5"/>
  <c r="W43" i="5"/>
  <c r="W44" i="5"/>
  <c r="W40" i="5"/>
  <c r="C40" i="5"/>
  <c r="L40" i="5"/>
  <c r="AA40" i="5"/>
  <c r="AA41" i="5"/>
  <c r="AA42" i="5"/>
  <c r="AA43" i="5"/>
  <c r="AA44" i="5"/>
  <c r="L41" i="5"/>
  <c r="P41" i="5"/>
  <c r="P40" i="5"/>
  <c r="L72" i="3"/>
  <c r="L73" i="3"/>
  <c r="L74" i="3"/>
  <c r="L75" i="3"/>
  <c r="L67" i="3"/>
  <c r="L59" i="3"/>
  <c r="L60" i="3"/>
  <c r="L61" i="3"/>
  <c r="L62" i="3"/>
  <c r="L63" i="3"/>
  <c r="L64" i="3"/>
  <c r="L65" i="3"/>
  <c r="L66" i="3"/>
  <c r="C41" i="5" l="1"/>
  <c r="T41" i="5"/>
  <c r="U41" i="5"/>
  <c r="AE41" i="5"/>
  <c r="AF41" i="5"/>
  <c r="AG41" i="5"/>
  <c r="AH41" i="5"/>
  <c r="AM41" i="5"/>
  <c r="C42" i="5"/>
  <c r="L42" i="5"/>
  <c r="P42" i="5"/>
  <c r="T42" i="5"/>
  <c r="U42" i="5"/>
  <c r="AE42" i="5"/>
  <c r="AF42" i="5"/>
  <c r="AG42" i="5"/>
  <c r="AH42" i="5"/>
  <c r="AM42" i="5"/>
  <c r="C43" i="5"/>
  <c r="L43" i="5"/>
  <c r="P43" i="5"/>
  <c r="T43" i="5"/>
  <c r="U43" i="5"/>
  <c r="AE43" i="5"/>
  <c r="AF43" i="5"/>
  <c r="AG43" i="5"/>
  <c r="AH43" i="5"/>
  <c r="AM43" i="5"/>
  <c r="C44" i="5"/>
  <c r="L44" i="5"/>
  <c r="P44" i="5"/>
  <c r="T44" i="5"/>
  <c r="U44" i="5"/>
  <c r="AE44" i="5"/>
  <c r="AF44" i="5"/>
  <c r="AG44" i="5"/>
  <c r="AH44" i="5"/>
  <c r="AM44" i="5"/>
  <c r="T40" i="5"/>
  <c r="U40" i="5"/>
  <c r="AF40" i="5"/>
  <c r="AG40" i="5"/>
  <c r="AE40" i="5"/>
  <c r="AE16" i="5"/>
  <c r="AF16" i="5"/>
  <c r="AG16" i="5"/>
  <c r="AM40" i="5"/>
  <c r="AH40" i="5"/>
  <c r="AH16" i="5"/>
  <c r="C16" i="5"/>
  <c r="C17" i="5"/>
  <c r="T17" i="5"/>
  <c r="U17" i="5"/>
  <c r="AA17" i="5"/>
  <c r="AE17" i="5"/>
  <c r="AF17" i="5"/>
  <c r="AG17" i="5"/>
  <c r="AH17" i="5"/>
  <c r="AM17" i="5"/>
  <c r="C18" i="5"/>
  <c r="L18" i="5"/>
  <c r="T18" i="5"/>
  <c r="U18" i="5"/>
  <c r="AA18" i="5"/>
  <c r="AE18" i="5"/>
  <c r="AF18" i="5"/>
  <c r="AG18" i="5"/>
  <c r="AH18" i="5"/>
  <c r="AM18" i="5"/>
  <c r="C19" i="5"/>
  <c r="T19" i="5"/>
  <c r="U19" i="5"/>
  <c r="AA19" i="5"/>
  <c r="AE19" i="5"/>
  <c r="AF19" i="5"/>
  <c r="AG19" i="5"/>
  <c r="AH19" i="5"/>
  <c r="AM19" i="5"/>
  <c r="C20" i="5"/>
  <c r="P20" i="5"/>
  <c r="T20" i="5"/>
  <c r="U20" i="5"/>
  <c r="AA20" i="5"/>
  <c r="AE20" i="5"/>
  <c r="AF20" i="5"/>
  <c r="AG20" i="5"/>
  <c r="AH20" i="5"/>
  <c r="AM20" i="5"/>
  <c r="AM16" i="5"/>
  <c r="AF13" i="5"/>
  <c r="AA16" i="5"/>
  <c r="U16" i="5"/>
  <c r="T16" i="5"/>
  <c r="C33" i="5"/>
  <c r="L33" i="5"/>
  <c r="P33" i="5"/>
  <c r="T33" i="5"/>
  <c r="U33" i="5"/>
  <c r="AA33" i="5"/>
  <c r="AE33" i="5"/>
  <c r="AF33" i="5"/>
  <c r="AG33" i="5"/>
  <c r="AH33" i="5"/>
  <c r="AM33" i="5"/>
  <c r="C34" i="5"/>
  <c r="L34" i="5"/>
  <c r="P34" i="5"/>
  <c r="T34" i="5"/>
  <c r="U34" i="5"/>
  <c r="AA34" i="5"/>
  <c r="AE34" i="5"/>
  <c r="AF34" i="5"/>
  <c r="AG34" i="5"/>
  <c r="AH34" i="5"/>
  <c r="AM34" i="5"/>
  <c r="C35" i="5"/>
  <c r="L35" i="5"/>
  <c r="P35" i="5"/>
  <c r="T35" i="5"/>
  <c r="U35" i="5"/>
  <c r="AA35" i="5"/>
  <c r="AE35" i="5"/>
  <c r="AF35" i="5"/>
  <c r="AG35" i="5"/>
  <c r="AH35" i="5"/>
  <c r="AM35" i="5"/>
  <c r="C36" i="5"/>
  <c r="L36" i="5"/>
  <c r="P36" i="5"/>
  <c r="T36" i="5"/>
  <c r="U36" i="5"/>
  <c r="AA36" i="5"/>
  <c r="AE36" i="5"/>
  <c r="AF36" i="5"/>
  <c r="AG36" i="5"/>
  <c r="AH36" i="5"/>
  <c r="AM36" i="5"/>
  <c r="L32" i="5"/>
  <c r="P32" i="5"/>
  <c r="U32" i="5"/>
  <c r="U24" i="5"/>
  <c r="P24" i="5"/>
  <c r="L24" i="5"/>
  <c r="T32" i="5"/>
  <c r="AA32" i="5"/>
  <c r="AF32" i="5"/>
  <c r="AE32" i="5"/>
  <c r="AE9" i="5"/>
  <c r="AG32" i="5"/>
  <c r="AG9" i="5"/>
  <c r="AM32" i="5"/>
  <c r="AM9" i="5"/>
  <c r="AH32" i="5"/>
  <c r="AH9" i="5"/>
  <c r="C32" i="5"/>
  <c r="C24" i="5"/>
  <c r="C9" i="5"/>
  <c r="W20" i="5"/>
  <c r="L20" i="5"/>
  <c r="W18" i="5"/>
  <c r="C25" i="5"/>
  <c r="L25" i="5"/>
  <c r="P25" i="5"/>
  <c r="T25" i="5"/>
  <c r="U25" i="5"/>
  <c r="AA25" i="5"/>
  <c r="AE25" i="5"/>
  <c r="AF25" i="5"/>
  <c r="AG25" i="5"/>
  <c r="C26" i="5"/>
  <c r="L26" i="5"/>
  <c r="P26" i="5"/>
  <c r="T26" i="5"/>
  <c r="U26" i="5"/>
  <c r="AA26" i="5"/>
  <c r="AE26" i="5"/>
  <c r="AF26" i="5"/>
  <c r="AG26" i="5"/>
  <c r="C27" i="5"/>
  <c r="L27" i="5"/>
  <c r="P27" i="5"/>
  <c r="T27" i="5"/>
  <c r="U27" i="5"/>
  <c r="AA27" i="5"/>
  <c r="AE27" i="5"/>
  <c r="AF27" i="5"/>
  <c r="AG27" i="5"/>
  <c r="C28" i="5"/>
  <c r="L28" i="5"/>
  <c r="P28" i="5"/>
  <c r="T28" i="5"/>
  <c r="U28" i="5"/>
  <c r="AA28" i="5"/>
  <c r="AE28" i="5"/>
  <c r="AF28" i="5"/>
  <c r="AG28" i="5"/>
  <c r="AG24" i="5"/>
  <c r="AF24" i="5"/>
  <c r="AF9" i="5"/>
  <c r="AE24" i="5"/>
  <c r="AA24" i="5"/>
  <c r="T24" i="5"/>
  <c r="C10" i="5"/>
  <c r="L10" i="5"/>
  <c r="P10" i="5"/>
  <c r="T10" i="5"/>
  <c r="U10" i="5"/>
  <c r="AA10" i="5"/>
  <c r="AE10" i="5"/>
  <c r="AF10" i="5"/>
  <c r="AG10" i="5"/>
  <c r="AH10" i="5"/>
  <c r="AM10" i="5"/>
  <c r="C11" i="5"/>
  <c r="L11" i="5"/>
  <c r="P11" i="5"/>
  <c r="T11" i="5"/>
  <c r="U11" i="5"/>
  <c r="AA11" i="5"/>
  <c r="AE11" i="5"/>
  <c r="AF11" i="5"/>
  <c r="AG11" i="5"/>
  <c r="AH11" i="5"/>
  <c r="AM11" i="5"/>
  <c r="C12" i="5"/>
  <c r="L12" i="5"/>
  <c r="P12" i="5"/>
  <c r="T12" i="5"/>
  <c r="U12" i="5"/>
  <c r="AA12" i="5"/>
  <c r="AE12" i="5"/>
  <c r="AF12" i="5"/>
  <c r="AG12" i="5"/>
  <c r="AH12" i="5"/>
  <c r="AM12" i="5"/>
  <c r="C13" i="5"/>
  <c r="L13" i="5"/>
  <c r="P13" i="5"/>
  <c r="T13" i="5"/>
  <c r="U13" i="5"/>
  <c r="AA13" i="5"/>
  <c r="AE13" i="5"/>
  <c r="AG13" i="5"/>
  <c r="AH13" i="5"/>
  <c r="AM13" i="5"/>
  <c r="AA9" i="5"/>
  <c r="U9" i="5"/>
  <c r="T9" i="5"/>
  <c r="P9" i="5"/>
  <c r="L9" i="5"/>
  <c r="BX91" i="2"/>
  <c r="W34" i="5" s="1"/>
  <c r="BX92" i="2"/>
  <c r="W35" i="5" s="1"/>
  <c r="BX93" i="2"/>
  <c r="W36" i="5" s="1"/>
  <c r="AN91" i="2"/>
  <c r="W11" i="5" s="1"/>
  <c r="AZ91" i="2"/>
  <c r="BD91" i="2" s="1"/>
  <c r="W26" i="5" s="1"/>
  <c r="AN92" i="2"/>
  <c r="W12" i="5" s="1"/>
  <c r="AZ92" i="2"/>
  <c r="BD92" i="2" s="1"/>
  <c r="W27" i="5" s="1"/>
  <c r="AJ93" i="2"/>
  <c r="AN93" i="2"/>
  <c r="W13" i="5" s="1"/>
  <c r="AZ93" i="2"/>
  <c r="BD93" i="2" s="1"/>
  <c r="W28" i="5" s="1"/>
  <c r="W39" i="5" l="1"/>
  <c r="P18" i="5"/>
  <c r="C47" i="3"/>
  <c r="AH44" i="3"/>
  <c r="AP44" i="3"/>
  <c r="AH45" i="3"/>
  <c r="AP45" i="3"/>
  <c r="AH46" i="3"/>
  <c r="AP46" i="3"/>
  <c r="AH47" i="3"/>
  <c r="AP47" i="3"/>
  <c r="U47" i="3"/>
  <c r="U46" i="3"/>
  <c r="C46" i="3"/>
  <c r="U45" i="3"/>
  <c r="C45" i="3"/>
  <c r="U44" i="3"/>
  <c r="C44" i="3"/>
  <c r="U43" i="3"/>
  <c r="AH43" i="3"/>
  <c r="AP43" i="3"/>
  <c r="C43" i="3"/>
  <c r="C36" i="3"/>
  <c r="BF81" i="2"/>
  <c r="AZ81" i="2"/>
  <c r="P45" i="3" s="1"/>
  <c r="T45" i="3" s="1"/>
  <c r="AW81" i="2"/>
  <c r="AE45" i="3" s="1"/>
  <c r="AH81" i="2"/>
  <c r="AN81" i="2" s="1"/>
  <c r="AE81" i="2"/>
  <c r="AK81" i="2" s="1"/>
  <c r="AE82" i="2"/>
  <c r="AK82" i="2" s="1"/>
  <c r="AH82" i="2"/>
  <c r="AN82" i="2" s="1"/>
  <c r="AW82" i="2"/>
  <c r="AE46" i="3" s="1"/>
  <c r="AZ82" i="2"/>
  <c r="P46" i="3" s="1"/>
  <c r="T46" i="3" s="1"/>
  <c r="BC82" i="2"/>
  <c r="L46" i="3" s="1"/>
  <c r="BF82" i="2"/>
  <c r="AE80" i="2"/>
  <c r="BC80" i="2" s="1"/>
  <c r="L44" i="3" s="1"/>
  <c r="AH80" i="2"/>
  <c r="AN80" i="2" s="1"/>
  <c r="AW80" i="2"/>
  <c r="AE44" i="3" s="1"/>
  <c r="AZ80" i="2"/>
  <c r="P44" i="3" s="1"/>
  <c r="T44" i="3" s="1"/>
  <c r="BF80" i="2"/>
  <c r="AQ40" i="3"/>
  <c r="AM40" i="3"/>
  <c r="AH40" i="3"/>
  <c r="AE40" i="3"/>
  <c r="AQ39" i="3"/>
  <c r="AM39" i="3"/>
  <c r="AH39" i="3"/>
  <c r="AE39" i="3"/>
  <c r="AQ38" i="3"/>
  <c r="AM38" i="3"/>
  <c r="AH38" i="3"/>
  <c r="AE38" i="3"/>
  <c r="AQ37" i="3"/>
  <c r="AM37" i="3"/>
  <c r="AH37" i="3"/>
  <c r="AE37" i="3"/>
  <c r="U40" i="3"/>
  <c r="P40" i="3"/>
  <c r="T40" i="3" s="1"/>
  <c r="C40" i="3"/>
  <c r="U38" i="3"/>
  <c r="P38" i="3"/>
  <c r="T38" i="3" s="1"/>
  <c r="C38" i="3"/>
  <c r="U37" i="3"/>
  <c r="P37" i="3"/>
  <c r="T37" i="3" s="1"/>
  <c r="C37" i="3"/>
  <c r="U39" i="3"/>
  <c r="P39" i="3"/>
  <c r="T39" i="3" s="1"/>
  <c r="C39" i="3"/>
  <c r="BF74" i="2"/>
  <c r="AZ74" i="2"/>
  <c r="AW74" i="2"/>
  <c r="AH74" i="2"/>
  <c r="AN74" i="2" s="1"/>
  <c r="AE74" i="2"/>
  <c r="AK74" i="2" s="1"/>
  <c r="AE73" i="2"/>
  <c r="AK73" i="2" s="1"/>
  <c r="AQ73" i="2" s="1"/>
  <c r="AH73" i="2"/>
  <c r="AN73" i="2" s="1"/>
  <c r="AW73" i="2"/>
  <c r="AZ73" i="2"/>
  <c r="BF73" i="2"/>
  <c r="AQ36" i="3"/>
  <c r="AM36" i="3"/>
  <c r="AH36" i="3"/>
  <c r="AE36" i="3"/>
  <c r="U36" i="3"/>
  <c r="P36" i="3"/>
  <c r="T36" i="3" s="1"/>
  <c r="C24" i="3"/>
  <c r="AH27" i="3"/>
  <c r="AM27" i="3"/>
  <c r="AH28" i="3"/>
  <c r="AM28" i="3"/>
  <c r="AH29" i="3"/>
  <c r="AM29" i="3"/>
  <c r="AH30" i="3"/>
  <c r="AM30" i="3"/>
  <c r="AH31" i="3"/>
  <c r="AM31" i="3"/>
  <c r="AH32" i="3"/>
  <c r="AM32" i="3"/>
  <c r="AH33" i="3"/>
  <c r="AM33" i="3"/>
  <c r="C33" i="3"/>
  <c r="C27" i="3"/>
  <c r="C28" i="3"/>
  <c r="C29" i="3"/>
  <c r="C30" i="3"/>
  <c r="C31" i="3"/>
  <c r="C32" i="3"/>
  <c r="AE59" i="2"/>
  <c r="AK59" i="2" s="1"/>
  <c r="AH59" i="2"/>
  <c r="AN59" i="2" s="1"/>
  <c r="AW59" i="2"/>
  <c r="AE27" i="3" s="1"/>
  <c r="AZ59" i="2"/>
  <c r="P27" i="3" s="1"/>
  <c r="T27" i="3" s="1"/>
  <c r="AE60" i="2"/>
  <c r="AK60" i="2" s="1"/>
  <c r="AH60" i="2"/>
  <c r="AN60" i="2" s="1"/>
  <c r="AW60" i="2"/>
  <c r="AE28" i="3" s="1"/>
  <c r="AZ60" i="2"/>
  <c r="P28" i="3" s="1"/>
  <c r="T28" i="3" s="1"/>
  <c r="AE61" i="2"/>
  <c r="BC61" i="2" s="1"/>
  <c r="L29" i="3" s="1"/>
  <c r="AH61" i="2"/>
  <c r="AN61" i="2" s="1"/>
  <c r="AW61" i="2"/>
  <c r="AE29" i="3" s="1"/>
  <c r="AZ61" i="2"/>
  <c r="P29" i="3" s="1"/>
  <c r="T29" i="3" s="1"/>
  <c r="AE62" i="2"/>
  <c r="AK62" i="2" s="1"/>
  <c r="AH62" i="2"/>
  <c r="AN62" i="2" s="1"/>
  <c r="AW62" i="2"/>
  <c r="AE30" i="3" s="1"/>
  <c r="AZ62" i="2"/>
  <c r="P30" i="3" s="1"/>
  <c r="T30" i="3" s="1"/>
  <c r="AE63" i="2"/>
  <c r="AK63" i="2" s="1"/>
  <c r="AH63" i="2"/>
  <c r="AN63" i="2" s="1"/>
  <c r="AW63" i="2"/>
  <c r="AE31" i="3" s="1"/>
  <c r="AZ63" i="2"/>
  <c r="P31" i="3" s="1"/>
  <c r="T31" i="3" s="1"/>
  <c r="AE64" i="2"/>
  <c r="AK64" i="2" s="1"/>
  <c r="AH64" i="2"/>
  <c r="AN64" i="2" s="1"/>
  <c r="AW64" i="2"/>
  <c r="AE32" i="3" s="1"/>
  <c r="AZ64" i="2"/>
  <c r="P32" i="3" s="1"/>
  <c r="T32" i="3" s="1"/>
  <c r="AE65" i="2"/>
  <c r="AK65" i="2" s="1"/>
  <c r="AH65" i="2"/>
  <c r="AN65" i="2" s="1"/>
  <c r="AW65" i="2"/>
  <c r="AE33" i="3" s="1"/>
  <c r="AZ65" i="2"/>
  <c r="P33" i="3" s="1"/>
  <c r="T33" i="3" s="1"/>
  <c r="BF70" i="2"/>
  <c r="AM26" i="3"/>
  <c r="AH26" i="3"/>
  <c r="AM25" i="3"/>
  <c r="AH25" i="3"/>
  <c r="AM24" i="3"/>
  <c r="AH24" i="3"/>
  <c r="C25" i="3"/>
  <c r="C26" i="3"/>
  <c r="C7" i="3"/>
  <c r="AH56" i="2"/>
  <c r="AH58" i="2"/>
  <c r="AH57" i="2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7" i="3"/>
  <c r="AE7" i="3"/>
  <c r="AG7" i="3" s="1"/>
  <c r="W12" i="3"/>
  <c r="W13" i="3"/>
  <c r="W14" i="3"/>
  <c r="W15" i="3"/>
  <c r="W16" i="3"/>
  <c r="W17" i="3"/>
  <c r="W18" i="3"/>
  <c r="W19" i="3"/>
  <c r="W20" i="3"/>
  <c r="W21" i="3"/>
  <c r="L7" i="3"/>
  <c r="U8" i="3"/>
  <c r="U9" i="3"/>
  <c r="U10" i="3"/>
  <c r="U11" i="3"/>
  <c r="AA11" i="3" s="1"/>
  <c r="U12" i="3"/>
  <c r="AA12" i="3" s="1"/>
  <c r="U13" i="3"/>
  <c r="AA13" i="3" s="1"/>
  <c r="U14" i="3"/>
  <c r="AA14" i="3" s="1"/>
  <c r="U15" i="3"/>
  <c r="AA15" i="3" s="1"/>
  <c r="U16" i="3"/>
  <c r="AA16" i="3" s="1"/>
  <c r="U17" i="3"/>
  <c r="AA17" i="3" s="1"/>
  <c r="U18" i="3"/>
  <c r="AA18" i="3" s="1"/>
  <c r="U19" i="3"/>
  <c r="AA19" i="3" s="1"/>
  <c r="U20" i="3"/>
  <c r="AA20" i="3" s="1"/>
  <c r="U21" i="3"/>
  <c r="P21" i="3"/>
  <c r="T21" i="3" s="1"/>
  <c r="P11" i="3"/>
  <c r="T11" i="3" s="1"/>
  <c r="P12" i="3"/>
  <c r="T12" i="3" s="1"/>
  <c r="P13" i="3"/>
  <c r="T13" i="3" s="1"/>
  <c r="P14" i="3"/>
  <c r="T14" i="3" s="1"/>
  <c r="P15" i="3"/>
  <c r="T15" i="3" s="1"/>
  <c r="P16" i="3"/>
  <c r="T16" i="3" s="1"/>
  <c r="P17" i="3"/>
  <c r="T17" i="3" s="1"/>
  <c r="P18" i="3"/>
  <c r="T18" i="3" s="1"/>
  <c r="P19" i="3"/>
  <c r="T19" i="3" s="1"/>
  <c r="P20" i="3"/>
  <c r="T20" i="3" s="1"/>
  <c r="P10" i="3"/>
  <c r="T10" i="3" s="1"/>
  <c r="P8" i="3"/>
  <c r="T8" i="3" s="1"/>
  <c r="P9" i="3"/>
  <c r="T9" i="3" s="1"/>
  <c r="AB40" i="2"/>
  <c r="W9" i="3" s="1"/>
  <c r="AA7" i="3"/>
  <c r="P7" i="3"/>
  <c r="T7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7" i="3"/>
  <c r="AE8" i="3"/>
  <c r="AG8" i="3" s="1"/>
  <c r="AE9" i="3"/>
  <c r="AG9" i="3" s="1"/>
  <c r="AE10" i="3"/>
  <c r="AG10" i="3" s="1"/>
  <c r="AE11" i="3"/>
  <c r="AG11" i="3" s="1"/>
  <c r="AE12" i="3"/>
  <c r="AG12" i="3" s="1"/>
  <c r="AE13" i="3"/>
  <c r="AG13" i="3" s="1"/>
  <c r="AE14" i="3"/>
  <c r="AG14" i="3" s="1"/>
  <c r="AE15" i="3"/>
  <c r="AG15" i="3" s="1"/>
  <c r="AE16" i="3"/>
  <c r="AG16" i="3" s="1"/>
  <c r="AE17" i="3"/>
  <c r="AG17" i="3" s="1"/>
  <c r="AE18" i="3"/>
  <c r="AG18" i="3" s="1"/>
  <c r="AE19" i="3"/>
  <c r="AG19" i="3" s="1"/>
  <c r="AE20" i="3"/>
  <c r="AG20" i="3" s="1"/>
  <c r="AE21" i="3"/>
  <c r="AG21" i="3" s="1"/>
  <c r="L21" i="3"/>
  <c r="L11" i="3"/>
  <c r="L12" i="3"/>
  <c r="L13" i="3"/>
  <c r="L14" i="3"/>
  <c r="L15" i="3"/>
  <c r="L16" i="3"/>
  <c r="L17" i="3"/>
  <c r="L18" i="3"/>
  <c r="L19" i="3"/>
  <c r="L20" i="3"/>
  <c r="L8" i="3"/>
  <c r="L9" i="3"/>
  <c r="L10" i="3"/>
  <c r="C21" i="3"/>
  <c r="C16" i="3"/>
  <c r="C17" i="3"/>
  <c r="C18" i="3"/>
  <c r="C19" i="3"/>
  <c r="C20" i="3"/>
  <c r="C11" i="3"/>
  <c r="C12" i="3"/>
  <c r="C13" i="3"/>
  <c r="C14" i="3"/>
  <c r="C15" i="3"/>
  <c r="AG6" i="3"/>
  <c r="C10" i="3"/>
  <c r="C9" i="3"/>
  <c r="AB52" i="2"/>
  <c r="AB50" i="2"/>
  <c r="AB48" i="2"/>
  <c r="AB49" i="2"/>
  <c r="AB47" i="2"/>
  <c r="AB43" i="2"/>
  <c r="AB44" i="2"/>
  <c r="AB45" i="2"/>
  <c r="AB46" i="2"/>
  <c r="AB51" i="2"/>
  <c r="AQ65" i="2" l="1"/>
  <c r="AQ64" i="2"/>
  <c r="AQ63" i="2"/>
  <c r="AQ62" i="2"/>
  <c r="AQ60" i="2"/>
  <c r="AQ59" i="2"/>
  <c r="BC65" i="2"/>
  <c r="L33" i="3" s="1"/>
  <c r="AQ82" i="2"/>
  <c r="AQ81" i="2"/>
  <c r="BC81" i="2"/>
  <c r="L45" i="3" s="1"/>
  <c r="AK80" i="2"/>
  <c r="AQ74" i="2"/>
  <c r="BC74" i="2"/>
  <c r="L40" i="3" s="1"/>
  <c r="BC73" i="2"/>
  <c r="L39" i="3" s="1"/>
  <c r="AK61" i="2"/>
  <c r="BC60" i="2"/>
  <c r="L28" i="3" s="1"/>
  <c r="BC59" i="2"/>
  <c r="L27" i="3" s="1"/>
  <c r="BC64" i="2"/>
  <c r="L32" i="3" s="1"/>
  <c r="BC63" i="2"/>
  <c r="L31" i="3" s="1"/>
  <c r="BC62" i="2"/>
  <c r="L30" i="3" s="1"/>
  <c r="AQ61" i="2" l="1"/>
  <c r="AQ80" i="2"/>
  <c r="AA8" i="3" l="1"/>
  <c r="AA9" i="3"/>
  <c r="AA10" i="3"/>
  <c r="AA21" i="3"/>
  <c r="AB39" i="2"/>
  <c r="W8" i="3" s="1"/>
  <c r="AB41" i="2"/>
  <c r="W10" i="3" s="1"/>
  <c r="AB42" i="2"/>
  <c r="W11" i="3" s="1"/>
  <c r="AB38" i="2"/>
  <c r="W7" i="3" s="1"/>
  <c r="W6" i="3" l="1"/>
  <c r="BF72" i="2"/>
  <c r="AZ72" i="2"/>
  <c r="AW72" i="2"/>
  <c r="AH72" i="2"/>
  <c r="AN72" i="2" s="1"/>
  <c r="AE72" i="2"/>
  <c r="AK72" i="2" s="1"/>
  <c r="BC72" i="2" l="1"/>
  <c r="AQ72" i="2"/>
  <c r="L38" i="3" l="1"/>
  <c r="P19" i="5"/>
  <c r="L19" i="5"/>
  <c r="L17" i="5"/>
  <c r="P17" i="5"/>
  <c r="AA46" i="5" l="1"/>
  <c r="P52" i="5" s="1"/>
  <c r="L71" i="3"/>
  <c r="C54" i="3"/>
  <c r="W19" i="5"/>
  <c r="BX90" i="2"/>
  <c r="W33" i="5" s="1"/>
  <c r="AZ90" i="2"/>
  <c r="AZ89" i="2"/>
  <c r="BF83" i="2"/>
  <c r="AZ83" i="2"/>
  <c r="P47" i="3" s="1"/>
  <c r="T47" i="3" s="1"/>
  <c r="AW83" i="2"/>
  <c r="AE47" i="3" s="1"/>
  <c r="AH83" i="2"/>
  <c r="AN83" i="2" s="1"/>
  <c r="AE83" i="2"/>
  <c r="BF79" i="2"/>
  <c r="AZ79" i="2"/>
  <c r="P43" i="3" s="1"/>
  <c r="T43" i="3" s="1"/>
  <c r="AW79" i="2"/>
  <c r="AE43" i="3" s="1"/>
  <c r="AH79" i="2"/>
  <c r="AN79" i="2" s="1"/>
  <c r="AE79" i="2"/>
  <c r="AK79" i="2" s="1"/>
  <c r="BF71" i="2"/>
  <c r="AW71" i="2"/>
  <c r="AZ71" i="2"/>
  <c r="AH71" i="2"/>
  <c r="AN71" i="2" s="1"/>
  <c r="AE71" i="2"/>
  <c r="BC71" i="2" s="1"/>
  <c r="AW70" i="2"/>
  <c r="AZ70" i="2"/>
  <c r="AH70" i="2"/>
  <c r="AN70" i="2" s="1"/>
  <c r="AE70" i="2"/>
  <c r="AZ58" i="2"/>
  <c r="P26" i="3" s="1"/>
  <c r="T26" i="3" s="1"/>
  <c r="AW58" i="2"/>
  <c r="AE26" i="3" s="1"/>
  <c r="AN58" i="2"/>
  <c r="AE58" i="2"/>
  <c r="AK58" i="2" s="1"/>
  <c r="AZ57" i="2"/>
  <c r="P25" i="3" s="1"/>
  <c r="T25" i="3" s="1"/>
  <c r="AW57" i="2"/>
  <c r="AE25" i="3" s="1"/>
  <c r="AN57" i="2"/>
  <c r="AE57" i="2"/>
  <c r="AK57" i="2" s="1"/>
  <c r="AZ56" i="2"/>
  <c r="P24" i="3" s="1"/>
  <c r="T24" i="3" s="1"/>
  <c r="AW56" i="2"/>
  <c r="AE24" i="3" s="1"/>
  <c r="AN56" i="2"/>
  <c r="AE56" i="2"/>
  <c r="AK56" i="2" s="1"/>
  <c r="T54" i="3"/>
  <c r="AF54" i="3"/>
  <c r="Z54" i="3" l="1"/>
  <c r="L37" i="3"/>
  <c r="Z53" i="3"/>
  <c r="W16" i="5"/>
  <c r="P16" i="5"/>
  <c r="L16" i="5"/>
  <c r="L46" i="5" s="1"/>
  <c r="W45" i="3"/>
  <c r="W44" i="3"/>
  <c r="W46" i="3"/>
  <c r="AK70" i="2"/>
  <c r="BC70" i="2"/>
  <c r="AK83" i="2"/>
  <c r="BC57" i="2"/>
  <c r="L25" i="3" s="1"/>
  <c r="BC56" i="2"/>
  <c r="L24" i="3" s="1"/>
  <c r="W32" i="5"/>
  <c r="W31" i="5" s="1"/>
  <c r="W17" i="5"/>
  <c r="W10" i="5"/>
  <c r="AQ57" i="2"/>
  <c r="AQ58" i="2"/>
  <c r="W9" i="5"/>
  <c r="AQ56" i="2"/>
  <c r="AQ79" i="2"/>
  <c r="BC58" i="2"/>
  <c r="L26" i="3" s="1"/>
  <c r="AK71" i="2"/>
  <c r="BC79" i="2"/>
  <c r="L43" i="3" s="1"/>
  <c r="W43" i="3" s="1"/>
  <c r="BD89" i="2"/>
  <c r="W24" i="5" s="1"/>
  <c r="BD90" i="2"/>
  <c r="W25" i="5" s="1"/>
  <c r="BC83" i="2"/>
  <c r="L47" i="3" s="1"/>
  <c r="W47" i="3" s="1"/>
  <c r="AQ71" i="2" l="1"/>
  <c r="L36" i="3"/>
  <c r="W36" i="3" s="1"/>
  <c r="AQ83" i="2"/>
  <c r="AQ70" i="2"/>
  <c r="W15" i="5"/>
  <c r="W8" i="5"/>
  <c r="W23" i="5"/>
  <c r="W38" i="3"/>
  <c r="W40" i="3"/>
  <c r="W39" i="3"/>
  <c r="W37" i="3"/>
  <c r="W33" i="3"/>
  <c r="W31" i="3"/>
  <c r="W26" i="3"/>
  <c r="W28" i="3"/>
  <c r="W25" i="3"/>
  <c r="W27" i="3"/>
  <c r="W30" i="3"/>
  <c r="W24" i="3"/>
  <c r="W29" i="3"/>
  <c r="W32" i="3"/>
  <c r="W42" i="3"/>
  <c r="AH51" i="5"/>
  <c r="AH53" i="5" s="1"/>
  <c r="W46" i="5" l="1"/>
  <c r="W35" i="3"/>
  <c r="AH82" i="3" s="1"/>
  <c r="W23" i="3"/>
  <c r="W49" i="3" s="1"/>
  <c r="AH83" i="3"/>
  <c r="P51" i="5" l="1"/>
  <c r="P53" i="5" s="1"/>
  <c r="AM53" i="5" s="1"/>
  <c r="AH81" i="3"/>
  <c r="L49" i="3"/>
  <c r="AA49" i="3" s="1"/>
  <c r="AH80" i="3" l="1"/>
  <c r="AH85" i="3" l="1"/>
  <c r="P81" i="3" l="1"/>
  <c r="P80" i="3"/>
  <c r="P85" i="3" l="1"/>
  <c r="AM85" i="3" s="1"/>
</calcChain>
</file>

<file path=xl/sharedStrings.xml><?xml version="1.0" encoding="utf-8"?>
<sst xmlns="http://schemas.openxmlformats.org/spreadsheetml/2006/main" count="750" uniqueCount="276">
  <si>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</si>
  <si>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</si>
  <si>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</si>
  <si>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</si>
  <si>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</si>
  <si>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</si>
  <si>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</si>
  <si>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</si>
  <si>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</si>
  <si>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</si>
  <si>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</si>
  <si>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</si>
  <si>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</si>
  <si>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</si>
  <si>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</si>
  <si>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</si>
  <si>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</si>
  <si>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</si>
  <si>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</si>
  <si>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</si>
  <si>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</si>
  <si>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</si>
  <si>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</si>
  <si>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</si>
  <si>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</si>
  <si>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</si>
  <si>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</si>
  <si>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</si>
  <si>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</si>
  <si>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</si>
  <si>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</si>
  <si>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</si>
  <si>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</si>
  <si>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</si>
  <si>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</si>
  <si>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</si>
  <si>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</si>
  <si>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</si>
  <si>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</si>
  <si>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</si>
  <si>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</si>
  <si>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</si>
  <si>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</si>
  <si>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</si>
  <si>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</si>
  <si>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</si>
  <si>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</si>
  <si>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</si>
  <si>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</si>
  <si>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</si>
  <si>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</si>
  <si>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</si>
  <si>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</si>
  <si>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</si>
  <si>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</si>
  <si>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</si>
  <si>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</si>
  <si>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</si>
  <si>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</si>
  <si>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</si>
  <si>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</si>
  <si>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</si>
  <si>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</si>
  <si>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</si>
  <si>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</si>
  <si>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</si>
  <si>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</si>
  <si>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</si>
  <si>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</si>
  <si>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</si>
  <si>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</si>
  <si>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</si>
  <si>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</si>
  <si>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</si>
  <si>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</si>
  <si>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</si>
  <si>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</si>
  <si>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</si>
  <si>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</si>
  <si>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</si>
  <si>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</si>
  <si>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</si>
  <si>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</si>
  <si>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</si>
  <si>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</si>
  <si>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法人番号</t>
    <rPh sb="0" eb="2">
      <t>ホウジン</t>
    </rPh>
    <rPh sb="2" eb="4">
      <t>バンゴウ</t>
    </rPh>
    <phoneticPr fontId="3"/>
  </si>
  <si>
    <t>1110352538111</t>
    <phoneticPr fontId="8"/>
  </si>
  <si>
    <t>郵便番号</t>
    <rPh sb="0" eb="2">
      <t>ユウビン</t>
    </rPh>
    <rPh sb="2" eb="4">
      <t>バンゴウ</t>
    </rPh>
    <phoneticPr fontId="3"/>
  </si>
  <si>
    <t>100-8918</t>
  </si>
  <si>
    <t>文書番号</t>
    <rPh sb="0" eb="2">
      <t>ブンショ</t>
    </rPh>
    <rPh sb="2" eb="4">
      <t>バンゴウ</t>
    </rPh>
    <phoneticPr fontId="3"/>
  </si>
  <si>
    <t>社福国第1号</t>
    <rPh sb="0" eb="2">
      <t>シャフク</t>
    </rPh>
    <rPh sb="2" eb="3">
      <t>クニ</t>
    </rPh>
    <rPh sb="3" eb="4">
      <t>ダイ</t>
    </rPh>
    <rPh sb="5" eb="6">
      <t>ゴウ</t>
    </rPh>
    <phoneticPr fontId="8"/>
  </si>
  <si>
    <t>受取人住所</t>
    <rPh sb="0" eb="2">
      <t>ウケトリ</t>
    </rPh>
    <rPh sb="2" eb="3">
      <t>ニン</t>
    </rPh>
    <rPh sb="3" eb="5">
      <t>ジュウショ</t>
    </rPh>
    <phoneticPr fontId="3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</si>
  <si>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</si>
  <si>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申請日</t>
    <rPh sb="0" eb="3">
      <t>シンセイビ</t>
    </rPh>
    <phoneticPr fontId="3"/>
  </si>
  <si>
    <t>ﾌﾘｶﾞﾅ</t>
  </si>
  <si>
    <t>ﾄｳｷｮｳﾄﾁﾖﾀﾞｸｶｽﾐｶﾞｾｷ</t>
  </si>
  <si>
    <t>東京都千代田区霞が関2-1-3</t>
    <phoneticPr fontId="8"/>
  </si>
  <si>
    <t>口座名義人</t>
    <rPh sb="0" eb="2">
      <t>コウザ</t>
    </rPh>
    <rPh sb="2" eb="5">
      <t>メイギニン</t>
    </rPh>
    <phoneticPr fontId="3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</si>
  <si>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3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</si>
  <si>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</si>
  <si>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8"/>
  </si>
  <si>
    <t>ｼｬｶｲﾌｸｼﾎｳｼﾞﾝｺｯｺｳｶｲ ｼﾞﾄﾞｳｼｬｴﾝ ﾘｼﾞﾁｮｳ ｺｸﾄﾞ ﾀﾛｳ</t>
  </si>
  <si>
    <t>事業所名</t>
    <rPh sb="0" eb="3">
      <t>ジギョウショ</t>
    </rPh>
    <rPh sb="3" eb="4">
      <t>メイ</t>
    </rPh>
    <phoneticPr fontId="3"/>
  </si>
  <si>
    <t>千代田リハビリテーションセンター</t>
    <rPh sb="0" eb="3">
      <t>チヨダ</t>
    </rPh>
    <phoneticPr fontId="8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</si>
  <si>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</si>
  <si>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国土交通銀行</t>
    <rPh sb="0" eb="4">
      <t>コクドコウツウ</t>
    </rPh>
    <rPh sb="4" eb="6">
      <t>ギンコウ</t>
    </rPh>
    <phoneticPr fontId="8"/>
  </si>
  <si>
    <t>金融機関コード</t>
    <rPh sb="0" eb="4">
      <t>キンユウキカン</t>
    </rPh>
    <phoneticPr fontId="6"/>
  </si>
  <si>
    <t>0001</t>
    <phoneticPr fontId="8"/>
  </si>
  <si>
    <t>代表者名</t>
    <rPh sb="0" eb="3">
      <t>ダイヒョウシャ</t>
    </rPh>
    <rPh sb="3" eb="4">
      <t>メイ</t>
    </rPh>
    <phoneticPr fontId="3"/>
  </si>
  <si>
    <t>理事長　国土　太郎</t>
    <phoneticPr fontId="8"/>
  </si>
  <si>
    <t>支店</t>
    <rPh sb="0" eb="2">
      <t>シテン</t>
    </rPh>
    <phoneticPr fontId="3"/>
  </si>
  <si>
    <t>霞が関支店</t>
    <rPh sb="0" eb="1">
      <t>カスミ</t>
    </rPh>
    <rPh sb="2" eb="3">
      <t>セキ</t>
    </rPh>
    <rPh sb="3" eb="5">
      <t>シテン</t>
    </rPh>
    <phoneticPr fontId="8"/>
  </si>
  <si>
    <t>支店コード</t>
    <rPh sb="0" eb="2">
      <t>シテン</t>
    </rPh>
    <phoneticPr fontId="6"/>
  </si>
  <si>
    <t>003</t>
    <phoneticPr fontId="8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</si>
  <si>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</si>
  <si>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</si>
  <si>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預金種別</t>
    <rPh sb="0" eb="2">
      <t>ヨキン</t>
    </rPh>
    <rPh sb="2" eb="4">
      <t>シュベツ</t>
    </rPh>
    <phoneticPr fontId="3"/>
  </si>
  <si>
    <t>普通預金</t>
    <rPh sb="0" eb="2">
      <t>フツウ</t>
    </rPh>
    <rPh sb="2" eb="4">
      <t>ヨキン</t>
    </rPh>
    <phoneticPr fontId="8"/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</si>
  <si>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</si>
  <si>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</t>
  </si>
  <si>
    <t>口座番号</t>
    <rPh sb="0" eb="2">
      <t>コウザ</t>
    </rPh>
    <rPh sb="2" eb="4">
      <t>バンゴウ</t>
    </rPh>
    <phoneticPr fontId="3"/>
  </si>
  <si>
    <t>123456</t>
    <phoneticPr fontId="8"/>
  </si>
  <si>
    <r>
      <t xml:space="preserve">高次脳機能障害者(患者)の受入（利用）状況 </t>
    </r>
    <r>
      <rPr>
        <sz val="10"/>
        <color rgb="FFFF0000"/>
        <rFont val="游ゴシック"/>
        <family val="3"/>
        <charset val="128"/>
        <scheme val="minor"/>
      </rPr>
      <t>見本</t>
    </r>
    <rPh sb="0" eb="2">
      <t>コウジ</t>
    </rPh>
    <rPh sb="2" eb="5">
      <t>ノウキノウ</t>
    </rPh>
    <rPh sb="5" eb="8">
      <t>ショウガイシャ</t>
    </rPh>
    <rPh sb="16" eb="18">
      <t>リヨウ</t>
    </rPh>
    <rPh sb="22" eb="24">
      <t>ミホン</t>
    </rPh>
    <phoneticPr fontId="3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</si>
  <si>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3"/>
  </si>
  <si>
    <t>受入（利用）開始日</t>
    <rPh sb="0" eb="2">
      <t>ウケイレ</t>
    </rPh>
    <rPh sb="3" eb="5">
      <t>リヨウ</t>
    </rPh>
    <rPh sb="6" eb="9">
      <t>カイシビ</t>
    </rPh>
    <phoneticPr fontId="3"/>
  </si>
  <si>
    <t>受入（利用）終了日</t>
    <rPh sb="0" eb="2">
      <t>ウケイレ</t>
    </rPh>
    <rPh sb="3" eb="5">
      <t>リヨウ</t>
    </rPh>
    <rPh sb="6" eb="9">
      <t>シュウリョウビ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</si>
  <si>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</si>
  <si>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</si>
  <si>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延べ人数</t>
    <rPh sb="0" eb="1">
      <t>ノ</t>
    </rPh>
    <rPh sb="2" eb="4">
      <t>ニンズウ</t>
    </rPh>
    <phoneticPr fontId="3"/>
  </si>
  <si>
    <t>延べ日数</t>
    <rPh sb="0" eb="1">
      <t>ノ</t>
    </rPh>
    <rPh sb="2" eb="4">
      <t>ニッスウ</t>
    </rPh>
    <phoneticPr fontId="3"/>
  </si>
  <si>
    <t>A</t>
    <phoneticPr fontId="8"/>
  </si>
  <si>
    <t>脳損傷</t>
  </si>
  <si>
    <t>脳損傷</t>
    <rPh sb="0" eb="3">
      <t>ノウソンショウ</t>
    </rPh>
    <phoneticPr fontId="3"/>
  </si>
  <si>
    <t>B</t>
    <phoneticPr fontId="8"/>
  </si>
  <si>
    <t>C</t>
    <phoneticPr fontId="8"/>
  </si>
  <si>
    <t>D</t>
    <phoneticPr fontId="8"/>
  </si>
  <si>
    <t>今後の受入（利用）見込み延べ人数</t>
    <rPh sb="6" eb="8">
      <t>リヨウ</t>
    </rPh>
    <phoneticPr fontId="3"/>
  </si>
  <si>
    <t>E</t>
    <phoneticPr fontId="8"/>
  </si>
  <si>
    <t>F</t>
    <phoneticPr fontId="8"/>
  </si>
  <si>
    <t>その他</t>
  </si>
  <si>
    <t>G</t>
    <phoneticPr fontId="8"/>
  </si>
  <si>
    <r>
      <rPr>
        <b/>
        <sz val="10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①人材雇用費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</si>
  <si>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</si>
  <si>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</si>
  <si>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</si>
  <si>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補助金対象経費</t>
    <rPh sb="0" eb="3">
      <t>ホジョキン</t>
    </rPh>
    <rPh sb="3" eb="5">
      <t>タイショウ</t>
    </rPh>
    <rPh sb="5" eb="7">
      <t>ケイヒ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</si>
  <si>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</si>
  <si>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</si>
  <si>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</si>
  <si>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正社員</t>
    <rPh sb="0" eb="3">
      <t>セイシャイン</t>
    </rPh>
    <phoneticPr fontId="11"/>
  </si>
  <si>
    <t>パート</t>
  </si>
  <si>
    <t>アルバイト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</si>
  <si>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</si>
  <si>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</si>
  <si>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</si>
  <si>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</si>
  <si>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</si>
  <si>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</si>
  <si>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</si>
  <si>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</si>
  <si>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</si>
  <si>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</si>
  <si>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実施する企画内容</t>
    <rPh sb="0" eb="2">
      <t>ジッシ</t>
    </rPh>
    <rPh sb="4" eb="6">
      <t>キカク</t>
    </rPh>
    <rPh sb="6" eb="8">
      <t>ナイヨウ</t>
    </rPh>
    <phoneticPr fontId="3"/>
  </si>
  <si>
    <t>職員募集ウェブサイト掲載</t>
    <rPh sb="0" eb="4">
      <t>ショクインボシュウ</t>
    </rPh>
    <rPh sb="10" eb="12">
      <t>ケイサイ</t>
    </rPh>
    <phoneticPr fontId="8"/>
  </si>
  <si>
    <t>株A</t>
    <rPh sb="0" eb="1">
      <t>カブ</t>
    </rPh>
    <phoneticPr fontId="8"/>
  </si>
  <si>
    <t>XX/XXXX.XX</t>
  </si>
  <si>
    <t>●●の資格を有した者の採用をするため</t>
    <rPh sb="3" eb="5">
      <t>シカク</t>
    </rPh>
    <rPh sb="9" eb="10">
      <t>シャ</t>
    </rPh>
    <rPh sb="11" eb="13">
      <t>サイヨウ</t>
    </rPh>
    <phoneticPr fontId="8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</si>
  <si>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8"/>
  </si>
  <si>
    <t>株B</t>
    <rPh sb="0" eb="1">
      <t>カブ</t>
    </rPh>
    <phoneticPr fontId="8"/>
  </si>
  <si>
    <t>職員募集！</t>
    <rPh sb="0" eb="2">
      <t>ショクイン</t>
    </rPh>
    <rPh sb="2" eb="4">
      <t>ボシュウ</t>
    </rPh>
    <phoneticPr fontId="11"/>
  </si>
  <si>
    <t>××の時間帯に対応する者を採用するため</t>
    <rPh sb="3" eb="6">
      <t>ジカンタイ</t>
    </rPh>
    <rPh sb="7" eb="9">
      <t>タイオウ</t>
    </rPh>
    <rPh sb="11" eb="12">
      <t>シャ</t>
    </rPh>
    <rPh sb="13" eb="15">
      <t>サイヨウ</t>
    </rPh>
    <phoneticPr fontId="8"/>
  </si>
  <si>
    <t>求人誌掲載</t>
    <rPh sb="0" eb="3">
      <t>キュウジンシ</t>
    </rPh>
    <rPh sb="3" eb="5">
      <t>ケイサイ</t>
    </rPh>
    <phoneticPr fontId="8"/>
  </si>
  <si>
    <t>C株</t>
    <rPh sb="1" eb="2">
      <t>カブ</t>
    </rPh>
    <phoneticPr fontId="8"/>
  </si>
  <si>
    <t>△△の資格を有した者の採用をするため</t>
    <rPh sb="3" eb="5">
      <t>シカク</t>
    </rPh>
    <rPh sb="11" eb="13">
      <t>サイヨウ</t>
    </rPh>
    <phoneticPr fontId="8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</si>
  <si>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</si>
  <si>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</si>
  <si>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</si>
  <si>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</si>
  <si>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単位</t>
    <rPh sb="0" eb="2">
      <t>タンイ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</si>
  <si>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</si>
  <si>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</si>
  <si>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</si>
  <si>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</si>
  <si>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</si>
  <si>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8"/>
  </si>
  <si>
    <t>A株</t>
    <rPh sb="1" eb="2">
      <t>カブ</t>
    </rPh>
    <phoneticPr fontId="11"/>
  </si>
  <si>
    <t>式</t>
    <rPh sb="0" eb="1">
      <t>シキ</t>
    </rPh>
    <phoneticPr fontId="8"/>
  </si>
  <si>
    <t>作製費</t>
  </si>
  <si>
    <t>配布場所</t>
  </si>
  <si>
    <t>別紙一覧のとおり</t>
    <rPh sb="0" eb="2">
      <t>ベッシ</t>
    </rPh>
    <rPh sb="2" eb="4">
      <t>イチラン</t>
    </rPh>
    <phoneticPr fontId="8"/>
  </si>
  <si>
    <t>掲載内容のとおり</t>
    <rPh sb="0" eb="4">
      <t>ケイサイナイヨウ</t>
    </rPh>
    <phoneticPr fontId="8"/>
  </si>
  <si>
    <t>チラシの作製</t>
    <rPh sb="4" eb="6">
      <t>サクセイ</t>
    </rPh>
    <phoneticPr fontId="8"/>
  </si>
  <si>
    <t>株B</t>
    <rPh sb="0" eb="1">
      <t>カブ</t>
    </rPh>
    <phoneticPr fontId="11"/>
  </si>
  <si>
    <t>枚</t>
    <rPh sb="0" eb="1">
      <t>マイ</t>
    </rPh>
    <phoneticPr fontId="8"/>
  </si>
  <si>
    <t>リールレット「リハビリ」の作製</t>
    <rPh sb="13" eb="15">
      <t>サクセイ</t>
    </rPh>
    <phoneticPr fontId="8"/>
  </si>
  <si>
    <t>C株</t>
    <rPh sb="1" eb="2">
      <t>カブ</t>
    </rPh>
    <phoneticPr fontId="11"/>
  </si>
  <si>
    <t>チラシAの作製</t>
    <rPh sb="5" eb="7">
      <t>サクセイ</t>
    </rPh>
    <phoneticPr fontId="8"/>
  </si>
  <si>
    <t>D株</t>
    <rPh sb="1" eb="2">
      <t>カブ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</si>
  <si>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</si>
  <si>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</si>
  <si>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納品日</t>
    <rPh sb="0" eb="3">
      <t>ノウヒンビ</t>
    </rPh>
    <phoneticPr fontId="3"/>
  </si>
  <si>
    <t>医学図書</t>
    <rPh sb="0" eb="4">
      <t>イガクトショ</t>
    </rPh>
    <phoneticPr fontId="8"/>
  </si>
  <si>
    <t>株AB</t>
    <rPh sb="0" eb="1">
      <t>カブ</t>
    </rPh>
    <phoneticPr fontId="8"/>
  </si>
  <si>
    <t>XX-XXXX</t>
  </si>
  <si>
    <t>冊</t>
    <rPh sb="0" eb="1">
      <t>サツ</t>
    </rPh>
    <phoneticPr fontId="8"/>
  </si>
  <si>
    <t>●●のため</t>
    <phoneticPr fontId="8"/>
  </si>
  <si>
    <t>医学DVD</t>
    <rPh sb="0" eb="2">
      <t>イガク</t>
    </rPh>
    <phoneticPr fontId="8"/>
  </si>
  <si>
    <t>BB株</t>
    <rPh sb="2" eb="3">
      <t>カブ</t>
    </rPh>
    <phoneticPr fontId="8"/>
  </si>
  <si>
    <t>部</t>
    <rPh sb="0" eb="1">
      <t>ブ</t>
    </rPh>
    <phoneticPr fontId="8"/>
  </si>
  <si>
    <t>●●について、△△のため</t>
    <phoneticPr fontId="8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</si>
  <si>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</si>
  <si>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</si>
  <si>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</si>
  <si>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</si>
  <si>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</si>
  <si>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</si>
  <si>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</si>
  <si>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</si>
  <si>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</si>
  <si>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</si>
  <si>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3">
      <t>ジギョウショ</t>
    </rPh>
    <rPh sb="3" eb="5">
      <t>フタン</t>
    </rPh>
    <rPh sb="5" eb="6">
      <t>ガク</t>
    </rPh>
    <phoneticPr fontId="3"/>
  </si>
  <si>
    <t>諸謝金</t>
    <rPh sb="0" eb="1">
      <t>ショ</t>
    </rPh>
    <rPh sb="1" eb="3">
      <t>シャキン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</si>
  <si>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6">
      <t>フタンガク</t>
    </rPh>
    <phoneticPr fontId="3"/>
  </si>
  <si>
    <t>会場使用料</t>
    <rPh sb="0" eb="2">
      <t>カイジョウ</t>
    </rPh>
    <rPh sb="2" eb="5">
      <t>シヨウリョウ</t>
    </rPh>
    <phoneticPr fontId="3"/>
  </si>
  <si>
    <t>放送機器使用料</t>
    <rPh sb="0" eb="2">
      <t>ホウソウ</t>
    </rPh>
    <rPh sb="2" eb="4">
      <t>キキ</t>
    </rPh>
    <rPh sb="4" eb="7">
      <t>シヨウリョウ</t>
    </rPh>
    <phoneticPr fontId="3"/>
  </si>
  <si>
    <t>会議費</t>
    <rPh sb="0" eb="3">
      <t>カイギヒ</t>
    </rPh>
    <phoneticPr fontId="3"/>
  </si>
  <si>
    <t>資料費</t>
    <rPh sb="0" eb="2">
      <t>シリョウ</t>
    </rPh>
    <rPh sb="2" eb="3">
      <t>ヒ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</si>
  <si>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</si>
  <si>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</si>
  <si>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参加者数</t>
    <rPh sb="0" eb="4">
      <t>サンカシャスウ</t>
    </rPh>
    <phoneticPr fontId="3"/>
  </si>
  <si>
    <t>A研修</t>
    <rPh sb="1" eb="3">
      <t>ケンシュウ</t>
    </rPh>
    <phoneticPr fontId="8"/>
  </si>
  <si>
    <t>院長</t>
  </si>
  <si>
    <t>国土　太郎</t>
    <rPh sb="0" eb="2">
      <t>コクド</t>
    </rPh>
    <rPh sb="3" eb="5">
      <t>タロウ</t>
    </rPh>
    <phoneticPr fontId="8"/>
  </si>
  <si>
    <t>Aホール</t>
    <phoneticPr fontId="8"/>
  </si>
  <si>
    <t>○○県○○市○○町1-14-1</t>
    <rPh sb="2" eb="3">
      <t>ケン</t>
    </rPh>
    <rPh sb="5" eb="6">
      <t>シ</t>
    </rPh>
    <rPh sb="8" eb="9">
      <t>チョウ</t>
    </rPh>
    <phoneticPr fontId="8"/>
  </si>
  <si>
    <t>B研修</t>
    <rPh sb="1" eb="3">
      <t>ケンシュウ</t>
    </rPh>
    <phoneticPr fontId="8"/>
  </si>
  <si>
    <t>医師</t>
  </si>
  <si>
    <t>交通　郁実</t>
    <rPh sb="0" eb="2">
      <t>コウツウ</t>
    </rPh>
    <rPh sb="3" eb="5">
      <t>イクミ</t>
    </rPh>
    <phoneticPr fontId="8"/>
  </si>
  <si>
    <t>会議室B</t>
    <rPh sb="0" eb="3">
      <t>カイギシツ</t>
    </rPh>
    <phoneticPr fontId="8"/>
  </si>
  <si>
    <t>東京都港区○○171</t>
    <rPh sb="0" eb="3">
      <t>トウキョウト</t>
    </rPh>
    <rPh sb="3" eb="5">
      <t>ミナトク</t>
    </rPh>
    <phoneticPr fontId="8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</si>
  <si>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</si>
  <si>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</si>
  <si>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など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</si>
  <si>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</si>
  <si>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</si>
  <si>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受講料・参加費等</t>
    <rPh sb="0" eb="3">
      <t>ジュコウリョウ</t>
    </rPh>
    <rPh sb="4" eb="7">
      <t>サンカヒ</t>
    </rPh>
    <rPh sb="7" eb="8">
      <t>トウ</t>
    </rPh>
    <phoneticPr fontId="3"/>
  </si>
  <si>
    <t>補助対象申請額</t>
    <rPh sb="0" eb="2">
      <t>ホジョ</t>
    </rPh>
    <rPh sb="2" eb="4">
      <t>タイショウ</t>
    </rPh>
    <rPh sb="4" eb="7">
      <t>シンセイガク</t>
    </rPh>
    <phoneticPr fontId="3"/>
  </si>
  <si>
    <t>施設名</t>
    <rPh sb="0" eb="2">
      <t>シセツ</t>
    </rPh>
    <rPh sb="2" eb="3">
      <t>メイ</t>
    </rPh>
    <phoneticPr fontId="3"/>
  </si>
  <si>
    <t>C研修</t>
    <rPh sb="1" eb="3">
      <t>ケンシュウ</t>
    </rPh>
    <phoneticPr fontId="8"/>
  </si>
  <si>
    <t>各種療法士</t>
  </si>
  <si>
    <t>山本　太郎</t>
    <rPh sb="0" eb="2">
      <t>ヤマモト</t>
    </rPh>
    <rPh sb="3" eb="5">
      <t>タロウ</t>
    </rPh>
    <phoneticPr fontId="8"/>
  </si>
  <si>
    <t>○○センター</t>
    <phoneticPr fontId="8"/>
  </si>
  <si>
    <t>神奈川県横浜市○○区1-1-1</t>
    <rPh sb="0" eb="4">
      <t>カナガワケン</t>
    </rPh>
    <rPh sb="4" eb="7">
      <t>ヨコハマシ</t>
    </rPh>
    <rPh sb="9" eb="10">
      <t>ク</t>
    </rPh>
    <phoneticPr fontId="8"/>
  </si>
  <si>
    <t>D研修</t>
    <rPh sb="1" eb="3">
      <t>ケンシュウ</t>
    </rPh>
    <phoneticPr fontId="8"/>
  </si>
  <si>
    <t>各種福祉士</t>
  </si>
  <si>
    <t>山田　拓哉</t>
    <rPh sb="0" eb="2">
      <t>ヤマダ</t>
    </rPh>
    <rPh sb="3" eb="5">
      <t>タクヤ</t>
    </rPh>
    <phoneticPr fontId="8"/>
  </si>
  <si>
    <t>△△施設</t>
    <rPh sb="2" eb="4">
      <t>シセツ</t>
    </rPh>
    <phoneticPr fontId="8"/>
  </si>
  <si>
    <t>東京都○○区4-4</t>
    <rPh sb="0" eb="2">
      <t>トウキョウ</t>
    </rPh>
    <rPh sb="2" eb="3">
      <t>ト</t>
    </rPh>
    <rPh sb="5" eb="6">
      <t>ク</t>
    </rPh>
    <phoneticPr fontId="8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</si>
  <si>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</si>
  <si>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8"/>
  </si>
  <si>
    <t>係長</t>
    <rPh sb="0" eb="2">
      <t>カカリチョウ</t>
    </rPh>
    <phoneticPr fontId="8"/>
  </si>
  <si>
    <t>M藤</t>
    <rPh sb="1" eb="2">
      <t>フジ</t>
    </rPh>
    <phoneticPr fontId="8"/>
  </si>
  <si>
    <t>03-0000-0000</t>
    <phoneticPr fontId="8"/>
  </si>
  <si>
    <t>jidousya@kuruma.co.jp</t>
    <phoneticPr fontId="8"/>
  </si>
  <si>
    <t>主査</t>
    <rPh sb="0" eb="2">
      <t>シュサ</t>
    </rPh>
    <phoneticPr fontId="8"/>
  </si>
  <si>
    <t>X田</t>
    <rPh sb="1" eb="2">
      <t>ダ</t>
    </rPh>
    <phoneticPr fontId="8"/>
  </si>
  <si>
    <t>事業所名</t>
    <rPh sb="0" eb="4">
      <t>ジギョウショメイ</t>
    </rPh>
    <phoneticPr fontId="3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</si>
  <si>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3"/>
  </si>
  <si>
    <t>令和６年度被害者保護増進等事業費補助金（社会復帰促進事業（自立訓練提供支援費））計画・経費所要額調書兼収支計算書（基本項目）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キホン</t>
    </rPh>
    <rPh sb="59" eb="61">
      <t>コウモク</t>
    </rPh>
    <phoneticPr fontId="3"/>
  </si>
  <si>
    <t>１．実施をする補助対象事業の内容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</si>
  <si>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補助対象経費（見込み）</t>
    <rPh sb="0" eb="2">
      <t>ホジョ</t>
    </rPh>
    <rPh sb="2" eb="4">
      <t>タイショウ</t>
    </rPh>
    <rPh sb="4" eb="6">
      <t>ケイヒ</t>
    </rPh>
    <rPh sb="7" eb="9">
      <t>ミコ</t>
    </rPh>
    <phoneticPr fontId="3"/>
  </si>
  <si>
    <t>財源区分（見込み）</t>
    <rPh sb="0" eb="2">
      <t>ザイゲン</t>
    </rPh>
    <rPh sb="2" eb="4">
      <t>クブン</t>
    </rPh>
    <rPh sb="5" eb="7">
      <t>ミコ</t>
    </rPh>
    <phoneticPr fontId="3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</si>
  <si>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</si>
  <si>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４.備品類導入費により導入をする備品等の導入理由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</si>
  <si>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令和６年度被害者保護増進等事業費補助金（社会復帰促進事業（自立訓練提供支援費））計画・経費所要額調書兼収支計算書（加算項目）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カサン</t>
    </rPh>
    <rPh sb="59" eb="61">
      <t>コウモク</t>
    </rPh>
    <phoneticPr fontId="3"/>
  </si>
  <si>
    <t>研修・勉強会等 開催・参加</t>
    <rPh sb="0" eb="2">
      <t>ケンシュウ</t>
    </rPh>
    <rPh sb="3" eb="5">
      <t>ベンキョウ</t>
    </rPh>
    <rPh sb="5" eb="6">
      <t>カイ</t>
    </rPh>
    <rPh sb="6" eb="7">
      <t>トウ</t>
    </rPh>
    <rPh sb="8" eb="10">
      <t>カイサイ</t>
    </rPh>
    <rPh sb="11" eb="13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</si>
</sst>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&quot;¥&quot;#;\0;0"/>
    <numFmt numFmtId="185" formatCode="ggge&quot;年&quot;m&quot;月&quot;;;"/>
    <numFmt numFmtId="186" formatCode="ggge&quot;年&quot;m&quot;月&quot;"/>
    <numFmt numFmtId="187" formatCode="0_ "/>
  </numFmts>
  <fonts count="2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2" fontId="12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right" vertical="center" shrinkToFit="1"/>
    </xf>
    <xf numFmtId="179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0" xfId="0" applyFont="1" applyBorder="1">
      <alignment vertical="center"/>
    </xf>
    <xf numFmtId="179" fontId="9" fillId="0" borderId="29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2" fontId="10" fillId="0" borderId="39" xfId="0" applyNumberFormat="1" applyFont="1" applyBorder="1" applyAlignment="1">
      <alignment horizontal="center" vertical="center" shrinkToFit="1"/>
    </xf>
    <xf numFmtId="42" fontId="10" fillId="0" borderId="29" xfId="0" applyNumberFormat="1" applyFont="1" applyBorder="1" applyAlignment="1">
      <alignment horizontal="center" vertical="center" shrinkToFit="1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179" fontId="9" fillId="0" borderId="39" xfId="0" applyNumberFormat="1" applyFont="1" applyBorder="1" applyAlignment="1">
      <alignment horizontal="center" vertical="center" shrinkToFit="1"/>
    </xf>
    <xf numFmtId="185" fontId="9" fillId="0" borderId="29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185" fontId="9" fillId="0" borderId="29" xfId="0" applyNumberFormat="1" applyFont="1" applyBorder="1" applyAlignment="1">
      <alignment vertical="center" shrinkToFit="1"/>
    </xf>
    <xf numFmtId="185" fontId="9" fillId="0" borderId="39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9" fillId="0" borderId="44" xfId="0" applyFont="1" applyBorder="1" applyAlignment="1">
      <alignment horizontal="right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179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Border="1">
      <alignment vertical="center"/>
    </xf>
    <xf numFmtId="41" fontId="9" fillId="0" borderId="0" xfId="0" applyNumberFormat="1" applyFont="1">
      <alignment vertical="center"/>
    </xf>
    <xf numFmtId="41" fontId="9" fillId="0" borderId="29" xfId="0" applyNumberFormat="1" applyFont="1" applyBorder="1">
      <alignment vertical="center"/>
    </xf>
    <xf numFmtId="0" fontId="22" fillId="0" borderId="0" xfId="0" applyFont="1">
      <alignment vertical="center"/>
    </xf>
    <xf numFmtId="185" fontId="9" fillId="0" borderId="0" xfId="0" applyNumberFormat="1" applyFont="1" applyAlignment="1">
      <alignment horizontal="center" vertical="center" shrinkToFit="1"/>
    </xf>
    <xf numFmtId="185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wrapText="1" shrinkToFit="1"/>
    </xf>
    <xf numFmtId="41" fontId="9" fillId="0" borderId="0" xfId="0" applyNumberFormat="1" applyFont="1" applyAlignment="1">
      <alignment horizontal="center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1" fontId="9" fillId="0" borderId="0" xfId="0" applyNumberFormat="1" applyFont="1" applyAlignment="1">
      <alignment horizontal="left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10" xfId="0" applyNumberFormat="1" applyFont="1" applyBorder="1">
      <alignment vertical="center"/>
    </xf>
    <xf numFmtId="41" fontId="9" fillId="0" borderId="5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 shrinkToFit="1"/>
    </xf>
    <xf numFmtId="0" fontId="25" fillId="0" borderId="0" xfId="0" applyFont="1" applyAlignment="1">
      <alignment vertical="center" wrapText="1" shrinkToFit="1"/>
    </xf>
    <xf numFmtId="0" fontId="25" fillId="0" borderId="0" xfId="0" applyFont="1" applyAlignment="1">
      <alignment vertical="center" shrinkToFit="1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186" fontId="9" fillId="0" borderId="39" xfId="0" applyNumberFormat="1" applyFont="1" applyBorder="1" applyAlignment="1">
      <alignment vertical="center" shrinkToFit="1"/>
    </xf>
    <xf numFmtId="186" fontId="9" fillId="0" borderId="29" xfId="0" applyNumberFormat="1" applyFont="1" applyBorder="1" applyAlignment="1">
      <alignment vertical="center" shrinkToFit="1"/>
    </xf>
    <xf numFmtId="186" fontId="9" fillId="0" borderId="31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 shrinkToFit="1"/>
    </xf>
    <xf numFmtId="41" fontId="9" fillId="0" borderId="29" xfId="3" applyNumberFormat="1" applyFont="1" applyFill="1" applyBorder="1" applyAlignment="1">
      <alignment vertical="center" shrinkToFit="1"/>
    </xf>
    <xf numFmtId="186" fontId="9" fillId="0" borderId="0" xfId="0" applyNumberFormat="1" applyFont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84" fontId="12" fillId="0" borderId="39" xfId="0" applyNumberFormat="1" applyFont="1" applyBorder="1" applyAlignment="1" applyProtection="1">
      <alignment horizontal="right" vertical="center" shrinkToFit="1"/>
      <protection locked="0"/>
    </xf>
    <xf numFmtId="184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0" xfId="3" applyNumberFormat="1" applyFont="1" applyFill="1" applyBorder="1" applyAlignment="1">
      <alignment horizontal="center" vertical="center" shrinkToFit="1"/>
    </xf>
    <xf numFmtId="41" fontId="9" fillId="0" borderId="29" xfId="3" applyNumberFormat="1" applyFont="1" applyFill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0" xfId="0" applyNumberFormat="1" applyFont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4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right" vertical="center"/>
    </xf>
    <xf numFmtId="41" fontId="9" fillId="0" borderId="50" xfId="0" applyNumberFormat="1" applyFont="1" applyBorder="1" applyAlignment="1">
      <alignment horizontal="right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30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left" vertical="center"/>
    </xf>
    <xf numFmtId="41" fontId="9" fillId="0" borderId="31" xfId="0" applyNumberFormat="1" applyFont="1" applyBorder="1" applyAlignment="1">
      <alignment horizontal="lef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42" fontId="10" fillId="0" borderId="46" xfId="0" applyNumberFormat="1" applyFont="1" applyBorder="1" applyAlignment="1">
      <alignment horizontal="center" vertical="center" shrinkToFit="1"/>
    </xf>
    <xf numFmtId="42" fontId="10" fillId="0" borderId="44" xfId="0" applyNumberFormat="1" applyFont="1" applyBorder="1" applyAlignment="1">
      <alignment horizontal="center" vertical="center" shrinkToFit="1"/>
    </xf>
    <xf numFmtId="42" fontId="10" fillId="0" borderId="45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1" fontId="17" fillId="0" borderId="46" xfId="0" applyNumberFormat="1" applyFont="1" applyBorder="1" applyAlignment="1">
      <alignment horizontal="right" vertical="center" shrinkToFit="1"/>
    </xf>
    <xf numFmtId="41" fontId="17" fillId="0" borderId="44" xfId="0" applyNumberFormat="1" applyFont="1" applyBorder="1" applyAlignment="1">
      <alignment horizontal="right" vertical="center" shrinkToFit="1"/>
    </xf>
    <xf numFmtId="41" fontId="17" fillId="0" borderId="45" xfId="0" applyNumberFormat="1" applyFont="1" applyBorder="1" applyAlignment="1">
      <alignment horizontal="right" vertical="center" shrinkToFit="1"/>
    </xf>
    <xf numFmtId="41" fontId="9" fillId="0" borderId="46" xfId="0" applyNumberFormat="1" applyFont="1" applyBorder="1" applyAlignment="1">
      <alignment horizontal="right" vertical="center" shrinkToFit="1"/>
    </xf>
    <xf numFmtId="41" fontId="9" fillId="0" borderId="44" xfId="0" applyNumberFormat="1" applyFont="1" applyBorder="1" applyAlignment="1">
      <alignment horizontal="right" vertical="center" shrinkToFit="1"/>
    </xf>
    <xf numFmtId="41" fontId="9" fillId="0" borderId="45" xfId="0" applyNumberFormat="1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41" fontId="22" fillId="0" borderId="29" xfId="0" applyNumberFormat="1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41" fontId="22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81" fontId="9" fillId="0" borderId="0" xfId="0" applyNumberFormat="1" applyFont="1" applyAlignment="1">
      <alignment horizontal="center" vertical="center" shrinkToFit="1"/>
    </xf>
    <xf numFmtId="181" fontId="9" fillId="0" borderId="29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2" fontId="10" fillId="0" borderId="32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31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41" fontId="22" fillId="0" borderId="32" xfId="0" applyNumberFormat="1" applyFont="1" applyBorder="1" applyAlignment="1">
      <alignment horizontal="right" vertical="center"/>
    </xf>
    <xf numFmtId="41" fontId="22" fillId="0" borderId="20" xfId="0" applyNumberFormat="1" applyFont="1" applyBorder="1" applyAlignment="1">
      <alignment horizontal="right" vertical="center"/>
    </xf>
    <xf numFmtId="41" fontId="22" fillId="0" borderId="3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 shrinkToFit="1"/>
    </xf>
    <xf numFmtId="41" fontId="10" fillId="0" borderId="44" xfId="0" applyNumberFormat="1" applyFont="1" applyBorder="1" applyAlignment="1">
      <alignment horizontal="center" vertical="center" shrinkToFit="1"/>
    </xf>
    <xf numFmtId="41" fontId="10" fillId="0" borderId="45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182" fontId="9" fillId="0" borderId="29" xfId="0" applyNumberFormat="1" applyFont="1" applyBorder="1" applyAlignment="1">
      <alignment horizontal="center" vertical="center" shrinkToFit="1"/>
    </xf>
    <xf numFmtId="42" fontId="9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14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right" vertical="center" shrinkToFit="1"/>
    </xf>
    <xf numFmtId="187" fontId="12" fillId="0" borderId="2" xfId="0" applyNumberFormat="1" applyFont="1" applyBorder="1" applyAlignment="1" applyProtection="1">
      <alignment horizontal="right" vertical="center" shrinkToFit="1"/>
      <protection locked="0"/>
    </xf>
    <xf numFmtId="187" fontId="12" fillId="2" borderId="2" xfId="0" applyNumberFormat="1" applyFont="1" applyFill="1" applyBorder="1" applyAlignment="1">
      <alignment horizontal="righ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41" fontId="12" fillId="2" borderId="2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right" vertical="center" shrinkToFit="1"/>
      <protection locked="0"/>
    </xf>
    <xf numFmtId="41" fontId="12" fillId="0" borderId="5" xfId="0" applyNumberFormat="1" applyFont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8" fontId="12" fillId="0" borderId="5" xfId="0" applyNumberFormat="1" applyFont="1" applyBorder="1" applyAlignment="1" applyProtection="1">
      <alignment horizontal="center" vertical="center" shrinkToFit="1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186" fontId="12" fillId="2" borderId="1" xfId="0" applyNumberFormat="1" applyFont="1" applyFill="1" applyBorder="1" applyAlignment="1">
      <alignment horizontal="center" vertical="center" shrinkToFit="1"/>
    </xf>
    <xf numFmtId="186" fontId="12" fillId="2" borderId="5" xfId="0" applyNumberFormat="1" applyFont="1" applyFill="1" applyBorder="1" applyAlignment="1">
      <alignment horizontal="center" vertical="center" shrinkToFit="1"/>
    </xf>
    <xf numFmtId="186" fontId="12" fillId="2" borderId="8" xfId="0" applyNumberFormat="1" applyFont="1" applyFill="1" applyBorder="1" applyAlignment="1">
      <alignment horizontal="center" vertical="center" shrinkToFit="1"/>
    </xf>
    <xf numFmtId="41" fontId="12" fillId="0" borderId="8" xfId="0" applyNumberFormat="1" applyFont="1" applyBorder="1" applyAlignment="1" applyProtection="1">
      <alignment horizontal="right" vertical="center" shrinkToFit="1"/>
      <protection locked="0"/>
    </xf>
    <xf numFmtId="41" fontId="12" fillId="2" borderId="1" xfId="0" applyNumberFormat="1" applyFont="1" applyFill="1" applyBorder="1" applyAlignment="1">
      <alignment horizontal="right" vertical="center" shrinkToFit="1"/>
    </xf>
    <xf numFmtId="41" fontId="12" fillId="2" borderId="5" xfId="0" applyNumberFormat="1" applyFont="1" applyFill="1" applyBorder="1" applyAlignment="1">
      <alignment horizontal="right" vertical="center" shrinkToFit="1"/>
    </xf>
    <xf numFmtId="41" fontId="12" fillId="2" borderId="8" xfId="0" applyNumberFormat="1" applyFont="1" applyFill="1" applyBorder="1" applyAlignment="1">
      <alignment horizontal="right" vertical="center" shrinkToFit="1"/>
    </xf>
    <xf numFmtId="183" fontId="12" fillId="0" borderId="1" xfId="0" applyNumberFormat="1" applyFont="1" applyBorder="1" applyAlignment="1" applyProtection="1">
      <alignment horizontal="center" vertical="center" shrinkToFit="1"/>
      <protection locked="0"/>
    </xf>
    <xf numFmtId="183" fontId="12" fillId="0" borderId="5" xfId="0" applyNumberFormat="1" applyFont="1" applyBorder="1" applyAlignment="1" applyProtection="1">
      <alignment horizontal="center" vertical="center" shrinkToFit="1"/>
      <protection locked="0"/>
    </xf>
    <xf numFmtId="183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41" fontId="12" fillId="2" borderId="1" xfId="0" applyNumberFormat="1" applyFont="1" applyFill="1" applyBorder="1" applyAlignment="1">
      <alignment horizontal="center" vertical="center" shrinkToFit="1"/>
    </xf>
    <xf numFmtId="41" fontId="12" fillId="2" borderId="5" xfId="0" applyNumberFormat="1" applyFont="1" applyFill="1" applyBorder="1" applyAlignment="1">
      <alignment horizontal="center" vertical="center" shrinkToFit="1"/>
    </xf>
    <xf numFmtId="41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38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8" xfId="2" applyFont="1" applyFill="1" applyBorder="1" applyAlignment="1" applyProtection="1">
      <alignment horizontal="center" vertical="center" shrinkToFit="1"/>
      <protection locked="0"/>
    </xf>
    <xf numFmtId="42" fontId="12" fillId="0" borderId="1" xfId="0" applyNumberFormat="1" applyFont="1" applyBorder="1" applyAlignment="1" applyProtection="1">
      <alignment horizontal="right" vertical="center" shrinkToFit="1"/>
      <protection locked="0"/>
    </xf>
    <xf numFmtId="42" fontId="12" fillId="0" borderId="5" xfId="0" applyNumberFormat="1" applyFont="1" applyBorder="1" applyAlignment="1" applyProtection="1">
      <alignment horizontal="right" vertical="center" shrinkToFit="1"/>
      <protection locked="0"/>
    </xf>
    <xf numFmtId="42" fontId="12" fillId="0" borderId="8" xfId="0" applyNumberFormat="1" applyFont="1" applyBorder="1" applyAlignment="1" applyProtection="1">
      <alignment horizontal="right" vertical="center" shrinkToFi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vertical="center" shrinkToFit="1"/>
      <protection locked="0"/>
    </xf>
    <xf numFmtId="42" fontId="12" fillId="0" borderId="75" xfId="0" applyNumberFormat="1" applyFont="1" applyBorder="1" applyAlignment="1" applyProtection="1">
      <alignment vertical="center" shrinkToFit="1"/>
      <protection locked="0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41" fontId="23" fillId="2" borderId="2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41" fontId="12" fillId="2" borderId="2" xfId="0" applyNumberFormat="1" applyFont="1" applyFill="1" applyBorder="1" applyAlignment="1">
      <alignment horizontal="center" vertical="center" shrinkToFit="1"/>
    </xf>
    <xf numFmtId="41" fontId="23" fillId="2" borderId="2" xfId="0" applyNumberFormat="1" applyFont="1" applyFill="1" applyBorder="1" applyAlignment="1">
      <alignment horizontal="center" vertical="center" shrinkToFit="1"/>
    </xf>
    <xf numFmtId="41" fontId="23" fillId="2" borderId="56" xfId="0" applyNumberFormat="1" applyFont="1" applyFill="1" applyBorder="1" applyAlignment="1">
      <alignment horizontal="center" vertical="center" shrinkToFit="1"/>
    </xf>
    <xf numFmtId="41" fontId="12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4" xfId="0" applyNumberFormat="1" applyFont="1" applyBorder="1" applyAlignment="1" applyProtection="1">
      <alignment horizontal="right" vertical="center" shrinkToFit="1"/>
      <protection locked="0"/>
    </xf>
    <xf numFmtId="41" fontId="23" fillId="2" borderId="56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center" vertical="center" shrinkToFit="1"/>
      <protection locked="0"/>
    </xf>
    <xf numFmtId="41" fontId="12" fillId="0" borderId="63" xfId="0" applyNumberFormat="1" applyFont="1" applyBorder="1" applyAlignment="1" applyProtection="1">
      <alignment horizontal="right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177" fontId="12" fillId="0" borderId="62" xfId="0" applyNumberFormat="1" applyFont="1" applyBorder="1" applyAlignment="1" applyProtection="1">
      <alignment horizontal="center" vertical="center" shrinkToFit="1"/>
      <protection locked="0"/>
    </xf>
    <xf numFmtId="177" fontId="12" fillId="0" borderId="63" xfId="0" applyNumberFormat="1" applyFont="1" applyBorder="1" applyAlignment="1" applyProtection="1">
      <alignment horizontal="center" vertical="center" shrinkToFit="1"/>
      <protection locked="0"/>
    </xf>
    <xf numFmtId="177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42" fontId="12" fillId="0" borderId="77" xfId="0" applyNumberFormat="1" applyFont="1" applyBorder="1" applyAlignment="1" applyProtection="1">
      <alignment vertical="center" shrinkToFit="1"/>
      <protection locked="0"/>
    </xf>
    <xf numFmtId="42" fontId="12" fillId="0" borderId="78" xfId="0" applyNumberFormat="1" applyFont="1" applyBorder="1" applyAlignment="1" applyProtection="1">
      <alignment vertical="center" shrinkToFit="1"/>
      <protection locked="0"/>
    </xf>
    <xf numFmtId="41" fontId="12" fillId="2" borderId="63" xfId="0" applyNumberFormat="1" applyFont="1" applyFill="1" applyBorder="1" applyAlignment="1">
      <alignment horizontal="right" vertical="center" shrinkToFit="1"/>
    </xf>
    <xf numFmtId="41" fontId="23" fillId="2" borderId="63" xfId="0" applyNumberFormat="1" applyFont="1" applyFill="1" applyBorder="1" applyAlignment="1">
      <alignment horizontal="right" vertical="center" shrinkToFit="1"/>
    </xf>
    <xf numFmtId="0" fontId="12" fillId="0" borderId="63" xfId="0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 applyProtection="1">
      <alignment horizontal="right" vertical="center" shrinkToFit="1"/>
      <protection locked="0"/>
    </xf>
    <xf numFmtId="41" fontId="12" fillId="2" borderId="63" xfId="0" applyNumberFormat="1" applyFont="1" applyFill="1" applyBorder="1" applyAlignment="1">
      <alignment horizontal="center" vertical="center" shrinkToFit="1"/>
    </xf>
    <xf numFmtId="41" fontId="23" fillId="2" borderId="63" xfId="0" applyNumberFormat="1" applyFont="1" applyFill="1" applyBorder="1" applyAlignment="1">
      <alignment horizontal="center" vertical="center" shrinkToFit="1"/>
    </xf>
    <xf numFmtId="41" fontId="23" fillId="2" borderId="64" xfId="0" applyNumberFormat="1" applyFont="1" applyFill="1" applyBorder="1" applyAlignment="1">
      <alignment horizontal="center" vertical="center" shrinkToFit="1"/>
    </xf>
    <xf numFmtId="41" fontId="12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62" xfId="0" applyNumberFormat="1" applyFont="1" applyBorder="1" applyAlignment="1" applyProtection="1">
      <alignment horizontal="right" vertical="center" shrinkToFit="1"/>
      <protection locked="0"/>
    </xf>
    <xf numFmtId="41" fontId="23" fillId="2" borderId="64" xfId="0" applyNumberFormat="1" applyFont="1" applyFill="1" applyBorder="1" applyAlignment="1">
      <alignment horizontal="right" vertical="center" shrinkToFit="1"/>
    </xf>
    <xf numFmtId="41" fontId="12" fillId="0" borderId="63" xfId="0" applyNumberFormat="1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horizontal="left" vertical="center" shrinkToFit="1"/>
      <protection locked="0"/>
    </xf>
    <xf numFmtId="42" fontId="12" fillId="0" borderId="75" xfId="0" applyNumberFormat="1" applyFont="1" applyBorder="1" applyAlignment="1" applyProtection="1">
      <alignment horizontal="left" vertical="center" shrinkToFit="1"/>
      <protection locked="0"/>
    </xf>
    <xf numFmtId="41" fontId="12" fillId="0" borderId="17" xfId="0" applyNumberFormat="1" applyFont="1" applyBorder="1" applyAlignment="1" applyProtection="1">
      <alignment vertical="center" shrinkToFit="1"/>
      <protection locked="0"/>
    </xf>
    <xf numFmtId="41" fontId="12" fillId="0" borderId="5" xfId="0" applyNumberFormat="1" applyFont="1" applyBorder="1" applyAlignment="1" applyProtection="1">
      <alignment vertical="center" shrinkToFit="1"/>
      <protection locked="0"/>
    </xf>
    <xf numFmtId="41" fontId="12" fillId="0" borderId="8" xfId="0" applyNumberFormat="1" applyFont="1" applyBorder="1" applyAlignment="1" applyProtection="1">
      <alignment vertical="center" shrinkToFit="1"/>
      <protection locked="0"/>
    </xf>
    <xf numFmtId="0" fontId="26" fillId="0" borderId="0" xfId="0" applyFont="1" applyAlignment="1">
      <alignment horizontal="left" vertical="center" wrapText="1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41" fontId="23" fillId="2" borderId="1" xfId="0" applyNumberFormat="1" applyFont="1" applyFill="1" applyBorder="1" applyAlignment="1">
      <alignment horizontal="right" vertical="center" shrinkToFit="1"/>
    </xf>
    <xf numFmtId="41" fontId="23" fillId="2" borderId="5" xfId="0" applyNumberFormat="1" applyFont="1" applyFill="1" applyBorder="1" applyAlignment="1">
      <alignment horizontal="right" vertical="center" shrinkToFit="1"/>
    </xf>
    <xf numFmtId="41" fontId="23" fillId="2" borderId="27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center" vertical="center" shrinkToFit="1"/>
      <protection locked="0"/>
    </xf>
    <xf numFmtId="41" fontId="12" fillId="0" borderId="5" xfId="0" applyNumberFormat="1" applyFont="1" applyBorder="1" applyAlignment="1" applyProtection="1">
      <alignment horizontal="center" vertical="center" shrinkToFit="1"/>
      <protection locked="0"/>
    </xf>
    <xf numFmtId="41" fontId="12" fillId="0" borderId="8" xfId="0" applyNumberFormat="1" applyFont="1" applyBorder="1" applyAlignment="1" applyProtection="1">
      <alignment horizontal="center" vertical="center" shrinkToFit="1"/>
      <protection locked="0"/>
    </xf>
    <xf numFmtId="41" fontId="23" fillId="2" borderId="1" xfId="0" applyNumberFormat="1" applyFont="1" applyFill="1" applyBorder="1" applyAlignment="1">
      <alignment horizontal="center" vertical="center" shrinkToFit="1"/>
    </xf>
    <xf numFmtId="41" fontId="23" fillId="2" borderId="5" xfId="0" applyNumberFormat="1" applyFont="1" applyFill="1" applyBorder="1" applyAlignment="1">
      <alignment horizontal="center" vertical="center" shrinkToFit="1"/>
    </xf>
    <xf numFmtId="41" fontId="23" fillId="2" borderId="27" xfId="0" applyNumberFormat="1" applyFont="1" applyFill="1" applyBorder="1" applyAlignment="1">
      <alignment horizontal="center" vertical="center" shrinkToFit="1"/>
    </xf>
    <xf numFmtId="41" fontId="23" fillId="2" borderId="34" xfId="0" applyNumberFormat="1" applyFont="1" applyFill="1" applyBorder="1" applyAlignment="1">
      <alignment horizontal="center" vertical="center" shrinkToFit="1"/>
    </xf>
    <xf numFmtId="41" fontId="23" fillId="2" borderId="21" xfId="0" applyNumberFormat="1" applyFont="1" applyFill="1" applyBorder="1" applyAlignment="1">
      <alignment horizontal="center" vertical="center" shrinkToFit="1"/>
    </xf>
    <xf numFmtId="41" fontId="23" fillId="2" borderId="26" xfId="0" applyNumberFormat="1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41" fontId="12" fillId="0" borderId="34" xfId="0" applyNumberFormat="1" applyFont="1" applyBorder="1" applyAlignment="1" applyProtection="1">
      <alignment horizontal="right" vertical="center" shrinkToFit="1"/>
      <protection locked="0"/>
    </xf>
    <xf numFmtId="41" fontId="12" fillId="0" borderId="21" xfId="0" applyNumberFormat="1" applyFont="1" applyBorder="1" applyAlignment="1" applyProtection="1">
      <alignment horizontal="right" vertical="center" shrinkToFit="1"/>
      <protection locked="0"/>
    </xf>
    <xf numFmtId="41" fontId="12" fillId="0" borderId="35" xfId="0" applyNumberFormat="1" applyFont="1" applyBorder="1" applyAlignment="1" applyProtection="1">
      <alignment horizontal="right" vertical="center" shrinkToFit="1"/>
      <protection locked="0"/>
    </xf>
    <xf numFmtId="41" fontId="12" fillId="2" borderId="34" xfId="0" applyNumberFormat="1" applyFont="1" applyFill="1" applyBorder="1" applyAlignment="1">
      <alignment horizontal="right" vertical="center" shrinkToFit="1"/>
    </xf>
    <xf numFmtId="41" fontId="12" fillId="2" borderId="21" xfId="0" applyNumberFormat="1" applyFont="1" applyFill="1" applyBorder="1" applyAlignment="1">
      <alignment horizontal="right" vertical="center" shrinkToFit="1"/>
    </xf>
    <xf numFmtId="41" fontId="12" fillId="2" borderId="35" xfId="0" applyNumberFormat="1" applyFont="1" applyFill="1" applyBorder="1" applyAlignment="1">
      <alignment horizontal="right" vertical="center" shrinkToFit="1"/>
    </xf>
    <xf numFmtId="41" fontId="23" fillId="2" borderId="34" xfId="0" applyNumberFormat="1" applyFont="1" applyFill="1" applyBorder="1" applyAlignment="1">
      <alignment horizontal="right" vertical="center" shrinkToFit="1"/>
    </xf>
    <xf numFmtId="41" fontId="23" fillId="2" borderId="21" xfId="0" applyNumberFormat="1" applyFont="1" applyFill="1" applyBorder="1" applyAlignment="1">
      <alignment horizontal="right" vertical="center" shrinkToFit="1"/>
    </xf>
    <xf numFmtId="41" fontId="23" fillId="2" borderId="26" xfId="0" applyNumberFormat="1" applyFont="1" applyFill="1" applyBorder="1" applyAlignment="1">
      <alignment horizontal="right" vertical="center" shrinkToFit="1"/>
    </xf>
    <xf numFmtId="41" fontId="12" fillId="0" borderId="15" xfId="0" applyNumberFormat="1" applyFont="1" applyBorder="1" applyAlignment="1" applyProtection="1">
      <alignment vertical="center" shrinkToFit="1"/>
      <protection locked="0"/>
    </xf>
    <xf numFmtId="41" fontId="12" fillId="0" borderId="21" xfId="0" applyNumberFormat="1" applyFont="1" applyBorder="1" applyAlignment="1" applyProtection="1">
      <alignment vertical="center" shrinkToFit="1"/>
      <protection locked="0"/>
    </xf>
    <xf numFmtId="41" fontId="12" fillId="0" borderId="35" xfId="0" applyNumberFormat="1" applyFont="1" applyBorder="1" applyAlignment="1" applyProtection="1">
      <alignment vertical="center" shrinkToFit="1"/>
      <protection locked="0"/>
    </xf>
    <xf numFmtId="41" fontId="12" fillId="0" borderId="34" xfId="0" applyNumberFormat="1" applyFont="1" applyBorder="1" applyAlignment="1" applyProtection="1">
      <alignment horizontal="center" vertical="center" shrinkToFit="1"/>
      <protection locked="0"/>
    </xf>
    <xf numFmtId="41" fontId="12" fillId="0" borderId="21" xfId="0" applyNumberFormat="1" applyFont="1" applyBorder="1" applyAlignment="1" applyProtection="1">
      <alignment horizontal="center" vertical="center" shrinkToFit="1"/>
      <protection locked="0"/>
    </xf>
    <xf numFmtId="41" fontId="12" fillId="0" borderId="35" xfId="0" applyNumberFormat="1" applyFont="1" applyBorder="1" applyAlignment="1" applyProtection="1">
      <alignment horizontal="center" vertical="center" shrinkToFit="1"/>
      <protection locked="0"/>
    </xf>
    <xf numFmtId="41" fontId="12" fillId="2" borderId="34" xfId="0" applyNumberFormat="1" applyFont="1" applyFill="1" applyBorder="1" applyAlignment="1">
      <alignment horizontal="center" vertical="center" shrinkToFit="1"/>
    </xf>
    <xf numFmtId="41" fontId="12" fillId="2" borderId="21" xfId="0" applyNumberFormat="1" applyFont="1" applyFill="1" applyBorder="1" applyAlignment="1">
      <alignment horizontal="center" vertical="center" shrinkToFit="1"/>
    </xf>
    <xf numFmtId="41" fontId="12" fillId="2" borderId="35" xfId="0" applyNumberFormat="1" applyFont="1" applyFill="1" applyBorder="1" applyAlignment="1">
      <alignment horizontal="center" vertical="center" shrinkToFit="1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21" fillId="0" borderId="63" xfId="8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8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66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4" fillId="0" borderId="2" xfId="8" applyFont="1" applyFill="1" applyBorder="1" applyAlignment="1" applyProtection="1">
      <alignment horizontal="center" vertical="center" shrinkToFit="1"/>
      <protection locked="0"/>
    </xf>
    <xf numFmtId="0" fontId="24" fillId="0" borderId="63" xfId="8" applyFont="1" applyFill="1" applyBorder="1" applyAlignment="1" applyProtection="1">
      <alignment horizontal="center" vertical="center" shrinkToFit="1"/>
      <protection locked="0"/>
    </xf>
    <xf numFmtId="1" fontId="9" fillId="0" borderId="20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41" fontId="9" fillId="0" borderId="15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left" vertical="center"/>
    </xf>
    <xf numFmtId="41" fontId="9" fillId="0" borderId="35" xfId="0" applyNumberFormat="1" applyFont="1" applyBorder="1" applyAlignment="1">
      <alignment horizontal="left"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showZeros="0" view="pageBreakPreview" zoomScaleNormal="100" zoomScaleSheetLayoutView="100" workbookViewId="0">
      <pane ySplit="5" topLeftCell="A42" activePane="bottomLeft" state="frozen"/>
      <selection activeCell="BE15" sqref="BE15:BH15"/>
      <selection pane="bottomLeft" activeCell="T30" sqref="T30"/>
    </sheetView>
  </sheetViews>
  <sheetFormatPr defaultColWidth="2.5" defaultRowHeight="15" x14ac:dyDescent="0.45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19921875" style="12" customWidth="1"/>
    <col min="32" max="32" width="2.5" style="12"/>
    <col min="33" max="33" width="9.19921875" style="12" customWidth="1"/>
    <col min="34" max="16384" width="2.5" style="12"/>
  </cols>
  <sheetData>
    <row r="1" spans="1:47" x14ac:dyDescent="0.45">
      <c r="A1" s="300" t="s">
        <v>0</v>
      </c>
      <c r="B1" s="300"/>
      <c r="C1" s="300"/>
      <c r="D1" s="300"/>
      <c r="E1" s="61"/>
      <c r="AI1" s="301" t="e">
        <f>#REF!</f>
        <v>#REF!</v>
      </c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47" x14ac:dyDescent="0.45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</row>
    <row r="3" spans="1:47" ht="15.6" thickBot="1" x14ac:dyDescent="0.5">
      <c r="A3" s="12" t="s">
        <v>2</v>
      </c>
    </row>
    <row r="4" spans="1:47" x14ac:dyDescent="0.45">
      <c r="B4" s="178" t="s">
        <v>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303"/>
      <c r="W4" s="164" t="s">
        <v>4</v>
      </c>
      <c r="X4" s="161"/>
      <c r="Y4" s="161"/>
      <c r="Z4" s="161"/>
      <c r="AA4" s="161"/>
      <c r="AB4" s="161"/>
      <c r="AC4" s="161"/>
      <c r="AD4" s="161"/>
      <c r="AE4" s="164" t="s">
        <v>5</v>
      </c>
      <c r="AF4" s="161"/>
      <c r="AG4" s="304"/>
      <c r="AH4" s="164" t="s">
        <v>6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5"/>
    </row>
    <row r="5" spans="1:47" x14ac:dyDescent="0.45">
      <c r="B5" s="309" t="s">
        <v>7</v>
      </c>
      <c r="C5" s="306"/>
      <c r="D5" s="306"/>
      <c r="E5" s="306"/>
      <c r="F5" s="306"/>
      <c r="G5" s="306"/>
      <c r="H5" s="306"/>
      <c r="I5" s="306"/>
      <c r="J5" s="306"/>
      <c r="K5" s="307"/>
      <c r="L5" s="305" t="s">
        <v>8</v>
      </c>
      <c r="M5" s="306"/>
      <c r="N5" s="306"/>
      <c r="O5" s="307"/>
      <c r="P5" s="305" t="s">
        <v>9</v>
      </c>
      <c r="Q5" s="306"/>
      <c r="R5" s="306"/>
      <c r="S5" s="306"/>
      <c r="T5" s="306"/>
      <c r="U5" s="306"/>
      <c r="V5" s="307"/>
      <c r="W5" s="286" t="s">
        <v>10</v>
      </c>
      <c r="X5" s="287"/>
      <c r="Y5" s="287"/>
      <c r="Z5" s="288"/>
      <c r="AA5" s="188" t="s">
        <v>11</v>
      </c>
      <c r="AB5" s="151"/>
      <c r="AC5" s="151"/>
      <c r="AD5" s="183"/>
      <c r="AE5" s="305"/>
      <c r="AF5" s="306"/>
      <c r="AG5" s="307"/>
      <c r="AH5" s="305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8"/>
    </row>
    <row r="6" spans="1:47" x14ac:dyDescent="0.45">
      <c r="B6" s="289" t="s">
        <v>12</v>
      </c>
      <c r="C6" s="290"/>
      <c r="D6" s="290"/>
      <c r="E6" s="290"/>
      <c r="F6" s="290"/>
      <c r="G6" s="290"/>
      <c r="H6" s="290"/>
      <c r="I6" s="290"/>
      <c r="J6" s="290"/>
      <c r="K6" s="291"/>
      <c r="L6" s="292"/>
      <c r="M6" s="293"/>
      <c r="N6" s="293"/>
      <c r="O6" s="294"/>
      <c r="P6" s="295"/>
      <c r="Q6" s="296"/>
      <c r="R6" s="296"/>
      <c r="S6" s="296"/>
      <c r="U6" s="243"/>
      <c r="V6" s="273"/>
      <c r="W6" s="297" t="e">
        <f>SUM(W7:Z11)</f>
        <v>#REF!</v>
      </c>
      <c r="X6" s="298"/>
      <c r="Y6" s="298"/>
      <c r="Z6" s="299"/>
      <c r="AA6" s="13"/>
      <c r="AB6" s="14"/>
      <c r="AC6" s="14"/>
      <c r="AD6" s="15"/>
      <c r="AE6" s="36"/>
      <c r="AF6" s="14"/>
      <c r="AG6" s="55" t="e">
        <f>IF(ISNA(VLOOKUP(B6,#REF!,47,FALSE)),"",VLOOKUP(B6,#REF!,47,FALSE))</f>
        <v>#REF!</v>
      </c>
      <c r="AH6" s="283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5"/>
    </row>
    <row r="7" spans="1:47" x14ac:dyDescent="0.45">
      <c r="B7" s="16"/>
      <c r="C7" s="129" t="e">
        <f>IF(#REF!="","",#REF!)</f>
        <v>#REF!</v>
      </c>
      <c r="D7" s="129"/>
      <c r="E7" s="129"/>
      <c r="F7" s="129"/>
      <c r="G7" s="129"/>
      <c r="H7" s="129"/>
      <c r="I7" s="129"/>
      <c r="J7" s="129"/>
      <c r="K7" s="130"/>
      <c r="L7" s="131" t="e">
        <f>IF(#REF!="","",#REF!)</f>
        <v>#REF!</v>
      </c>
      <c r="M7" s="132"/>
      <c r="N7" s="132"/>
      <c r="O7" s="133"/>
      <c r="P7" s="134" t="e">
        <f>IF(#REF!="","",#REF!)</f>
        <v>#REF!</v>
      </c>
      <c r="Q7" s="135"/>
      <c r="R7" s="135"/>
      <c r="S7" s="135"/>
      <c r="T7" s="25" t="e">
        <f>IF(P7="","","－")</f>
        <v>#REF!</v>
      </c>
      <c r="U7" s="135" t="e">
        <f>IF(#REF!="","",#REF!)</f>
        <v>#REF!</v>
      </c>
      <c r="V7" s="138"/>
      <c r="W7" s="134" t="e">
        <f>IF(#REF!="","",#REF!)</f>
        <v>#REF!</v>
      </c>
      <c r="X7" s="135"/>
      <c r="Y7" s="135"/>
      <c r="Z7" s="138"/>
      <c r="AA7" s="139" t="e">
        <f>U7</f>
        <v>#REF!</v>
      </c>
      <c r="AB7" s="140"/>
      <c r="AC7" s="140"/>
      <c r="AD7" s="141"/>
      <c r="AE7" s="104" t="e">
        <f>IF(#REF!="","",#REF!)</f>
        <v>#REF!</v>
      </c>
      <c r="AF7" s="52" t="e">
        <f>IF(#REF!="","","～")</f>
        <v>#REF!</v>
      </c>
      <c r="AG7" s="105" t="e">
        <f>IF(AE7="","","令和6年3月")</f>
        <v>#REF!</v>
      </c>
      <c r="AH7" s="127" t="e">
        <f>CONCATENATE("対象月数 ： ",#REF!)</f>
        <v>#REF!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8"/>
    </row>
    <row r="8" spans="1:47" x14ac:dyDescent="0.45">
      <c r="B8" s="16"/>
      <c r="C8" s="129" t="e">
        <f>IF(#REF!="","",#REF!)</f>
        <v>#REF!</v>
      </c>
      <c r="D8" s="129"/>
      <c r="E8" s="129"/>
      <c r="F8" s="129"/>
      <c r="G8" s="129"/>
      <c r="H8" s="129"/>
      <c r="I8" s="129"/>
      <c r="J8" s="129"/>
      <c r="K8" s="130"/>
      <c r="L8" s="131" t="e">
        <f>IF(#REF!="","",#REF!)</f>
        <v>#REF!</v>
      </c>
      <c r="M8" s="132"/>
      <c r="N8" s="132"/>
      <c r="O8" s="133"/>
      <c r="P8" s="134" t="e">
        <f>IF(#REF!="","",#REF!)</f>
        <v>#REF!</v>
      </c>
      <c r="Q8" s="135"/>
      <c r="R8" s="135"/>
      <c r="S8" s="135"/>
      <c r="T8" s="25" t="e">
        <f t="shared" ref="T8:T11" si="0">IF(P8="","","－")</f>
        <v>#REF!</v>
      </c>
      <c r="U8" s="135" t="e">
        <f>IF(#REF!="","",#REF!)</f>
        <v>#REF!</v>
      </c>
      <c r="V8" s="138"/>
      <c r="W8" s="134" t="e">
        <f>IF(#REF!="","",#REF!)</f>
        <v>#REF!</v>
      </c>
      <c r="X8" s="135"/>
      <c r="Y8" s="135"/>
      <c r="Z8" s="138"/>
      <c r="AA8" s="139" t="e">
        <f t="shared" ref="AA8:AA11" si="1">U8</f>
        <v>#REF!</v>
      </c>
      <c r="AB8" s="140"/>
      <c r="AC8" s="140"/>
      <c r="AD8" s="141"/>
      <c r="AE8" s="104" t="e">
        <f>IF(#REF!="","",#REF!)</f>
        <v>#REF!</v>
      </c>
      <c r="AF8" s="52" t="e">
        <f>IF(#REF!="","","～")</f>
        <v>#REF!</v>
      </c>
      <c r="AG8" s="105" t="e">
        <f t="shared" ref="AG8:AG11" si="2">IF(AE8="","","令和6年3月")</f>
        <v>#REF!</v>
      </c>
      <c r="AH8" s="127" t="e">
        <f>CONCATENATE("対象月数 ： ",#REF!)</f>
        <v>#REF!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8"/>
    </row>
    <row r="9" spans="1:47" x14ac:dyDescent="0.45">
      <c r="B9" s="16"/>
      <c r="C9" s="129" t="e">
        <f>IF(#REF!="","",#REF!)</f>
        <v>#REF!</v>
      </c>
      <c r="D9" s="129"/>
      <c r="E9" s="129"/>
      <c r="F9" s="129"/>
      <c r="G9" s="129"/>
      <c r="H9" s="129"/>
      <c r="I9" s="129"/>
      <c r="J9" s="129"/>
      <c r="K9" s="130"/>
      <c r="L9" s="131" t="e">
        <f>IF(#REF!="","",#REF!)</f>
        <v>#REF!</v>
      </c>
      <c r="M9" s="132"/>
      <c r="N9" s="132"/>
      <c r="O9" s="133"/>
      <c r="P9" s="134" t="e">
        <f>IF(#REF!="","",#REF!)</f>
        <v>#REF!</v>
      </c>
      <c r="Q9" s="135"/>
      <c r="R9" s="135"/>
      <c r="S9" s="135"/>
      <c r="T9" s="25" t="e">
        <f t="shared" si="0"/>
        <v>#REF!</v>
      </c>
      <c r="U9" s="135" t="e">
        <f>IF(#REF!="","",#REF!)</f>
        <v>#REF!</v>
      </c>
      <c r="V9" s="138"/>
      <c r="W9" s="134" t="e">
        <f>IF(#REF!="","",#REF!)</f>
        <v>#REF!</v>
      </c>
      <c r="X9" s="135"/>
      <c r="Y9" s="135"/>
      <c r="Z9" s="138"/>
      <c r="AA9" s="139" t="e">
        <f t="shared" si="1"/>
        <v>#REF!</v>
      </c>
      <c r="AB9" s="140"/>
      <c r="AC9" s="140"/>
      <c r="AD9" s="141"/>
      <c r="AE9" s="104" t="e">
        <f>IF(#REF!="","",#REF!)</f>
        <v>#REF!</v>
      </c>
      <c r="AF9" s="52" t="e">
        <f>IF(#REF!="","","～")</f>
        <v>#REF!</v>
      </c>
      <c r="AG9" s="105" t="e">
        <f t="shared" si="2"/>
        <v>#REF!</v>
      </c>
      <c r="AH9" s="127" t="e">
        <f>CONCATENATE("対象月数 ： ",#REF!)</f>
        <v>#REF!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8"/>
    </row>
    <row r="10" spans="1:47" x14ac:dyDescent="0.45">
      <c r="B10" s="16"/>
      <c r="C10" s="129" t="e">
        <f>IF(#REF!="","",#REF!)</f>
        <v>#REF!</v>
      </c>
      <c r="D10" s="129"/>
      <c r="E10" s="129"/>
      <c r="F10" s="129"/>
      <c r="G10" s="129"/>
      <c r="H10" s="129"/>
      <c r="I10" s="129"/>
      <c r="J10" s="129"/>
      <c r="K10" s="130"/>
      <c r="L10" s="131" t="e">
        <f>IF(#REF!="","",#REF!)</f>
        <v>#REF!</v>
      </c>
      <c r="M10" s="132"/>
      <c r="N10" s="132"/>
      <c r="O10" s="133"/>
      <c r="P10" s="134" t="e">
        <f>IF(#REF!="","",#REF!)</f>
        <v>#REF!</v>
      </c>
      <c r="Q10" s="135"/>
      <c r="R10" s="135"/>
      <c r="S10" s="135"/>
      <c r="T10" s="25" t="e">
        <f t="shared" si="0"/>
        <v>#REF!</v>
      </c>
      <c r="U10" s="135" t="e">
        <f>IF(#REF!="","",#REF!)</f>
        <v>#REF!</v>
      </c>
      <c r="V10" s="138"/>
      <c r="W10" s="134" t="e">
        <f>IF(#REF!="","",#REF!)</f>
        <v>#REF!</v>
      </c>
      <c r="X10" s="135"/>
      <c r="Y10" s="135"/>
      <c r="Z10" s="138"/>
      <c r="AA10" s="139" t="e">
        <f t="shared" si="1"/>
        <v>#REF!</v>
      </c>
      <c r="AB10" s="140"/>
      <c r="AC10" s="140"/>
      <c r="AD10" s="141"/>
      <c r="AE10" s="104" t="e">
        <f>IF(#REF!="","",#REF!)</f>
        <v>#REF!</v>
      </c>
      <c r="AF10" s="52" t="e">
        <f>IF(#REF!="","","～")</f>
        <v>#REF!</v>
      </c>
      <c r="AG10" s="105" t="e">
        <f t="shared" si="2"/>
        <v>#REF!</v>
      </c>
      <c r="AH10" s="127" t="e">
        <f>CONCATENATE("対象月数 ： ",#REF!)</f>
        <v>#REF!</v>
      </c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8"/>
    </row>
    <row r="11" spans="1:47" x14ac:dyDescent="0.45">
      <c r="B11" s="16"/>
      <c r="C11" s="129" t="e">
        <f>IF(#REF!="","",#REF!)</f>
        <v>#REF!</v>
      </c>
      <c r="D11" s="129"/>
      <c r="E11" s="129"/>
      <c r="F11" s="129"/>
      <c r="G11" s="129"/>
      <c r="H11" s="129"/>
      <c r="I11" s="129"/>
      <c r="J11" s="129"/>
      <c r="K11" s="130"/>
      <c r="L11" s="131" t="e">
        <f>IF(#REF!="","",#REF!)</f>
        <v>#REF!</v>
      </c>
      <c r="M11" s="132"/>
      <c r="N11" s="132"/>
      <c r="O11" s="133"/>
      <c r="P11" s="134" t="e">
        <f>IF(#REF!="","",#REF!)</f>
        <v>#REF!</v>
      </c>
      <c r="Q11" s="135"/>
      <c r="R11" s="135"/>
      <c r="S11" s="135"/>
      <c r="T11" s="25" t="e">
        <f t="shared" si="0"/>
        <v>#REF!</v>
      </c>
      <c r="U11" s="135" t="e">
        <f>IF(#REF!="","",#REF!)</f>
        <v>#REF!</v>
      </c>
      <c r="V11" s="138"/>
      <c r="W11" s="134" t="e">
        <f>IF(#REF!="","",#REF!)</f>
        <v>#REF!</v>
      </c>
      <c r="X11" s="135"/>
      <c r="Y11" s="135"/>
      <c r="Z11" s="138"/>
      <c r="AA11" s="139" t="e">
        <f t="shared" si="1"/>
        <v>#REF!</v>
      </c>
      <c r="AB11" s="140"/>
      <c r="AC11" s="140"/>
      <c r="AD11" s="141"/>
      <c r="AE11" s="104" t="e">
        <f>IF(#REF!="","",#REF!)</f>
        <v>#REF!</v>
      </c>
      <c r="AF11" s="52" t="e">
        <f>IF(#REF!="","","～")</f>
        <v>#REF!</v>
      </c>
      <c r="AG11" s="105" t="e">
        <f t="shared" si="2"/>
        <v>#REF!</v>
      </c>
      <c r="AH11" s="127" t="e">
        <f>CONCATENATE("対象月数 ： ",#REF!)</f>
        <v>#REF!</v>
      </c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8"/>
    </row>
    <row r="12" spans="1:47" x14ac:dyDescent="0.4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36"/>
      <c r="AF12" s="52"/>
      <c r="AG12" s="19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x14ac:dyDescent="0.45">
      <c r="B13" s="16" t="s">
        <v>13</v>
      </c>
      <c r="C13" s="1"/>
      <c r="D13" s="1"/>
      <c r="E13" s="1"/>
      <c r="F13" s="1"/>
      <c r="G13" s="1"/>
      <c r="H13" s="1"/>
      <c r="I13" s="1"/>
      <c r="J13" s="1"/>
      <c r="K13" s="20"/>
      <c r="L13" s="21"/>
      <c r="M13" s="2"/>
      <c r="N13" s="2"/>
      <c r="O13" s="22"/>
      <c r="P13" s="23"/>
      <c r="Q13" s="24"/>
      <c r="R13" s="24"/>
      <c r="S13" s="24"/>
      <c r="T13" s="25"/>
      <c r="U13" s="26"/>
      <c r="V13" s="27"/>
      <c r="W13" s="276" t="e">
        <f>SUM(W14:Z16)</f>
        <v>#REF!</v>
      </c>
      <c r="X13" s="277"/>
      <c r="Y13" s="277"/>
      <c r="Z13" s="278"/>
      <c r="AA13" s="29"/>
      <c r="AD13" s="30"/>
      <c r="AE13" s="18"/>
      <c r="AF13" s="56"/>
      <c r="AG13" s="17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7" x14ac:dyDescent="0.45">
      <c r="B14" s="16"/>
      <c r="C14" s="279" t="e">
        <f>IF(#REF!="","",#REF!)</f>
        <v>#REF!</v>
      </c>
      <c r="D14" s="279"/>
      <c r="E14" s="279"/>
      <c r="F14" s="279"/>
      <c r="G14" s="279"/>
      <c r="H14" s="279"/>
      <c r="I14" s="279"/>
      <c r="J14" s="279"/>
      <c r="K14" s="280"/>
      <c r="L14" s="131" t="e">
        <f>IF(#REF!="","",#REF!)</f>
        <v>#REF!</v>
      </c>
      <c r="M14" s="132"/>
      <c r="N14" s="132"/>
      <c r="O14" s="133"/>
      <c r="P14" s="134" t="e">
        <f>IF(#REF!="","",#REF!)</f>
        <v>#REF!</v>
      </c>
      <c r="Q14" s="135"/>
      <c r="R14" s="135"/>
      <c r="S14" s="135"/>
      <c r="T14" s="25" t="e">
        <f>IF(P14="","","×")</f>
        <v>#REF!</v>
      </c>
      <c r="U14" s="281" t="e">
        <f>IF(#REF!="","",#REF!)</f>
        <v>#REF!</v>
      </c>
      <c r="V14" s="282"/>
      <c r="W14" s="134" t="e">
        <f>IF($T$14="","",L14)</f>
        <v>#REF!</v>
      </c>
      <c r="X14" s="135"/>
      <c r="Y14" s="135"/>
      <c r="Z14" s="138"/>
      <c r="AA14" s="274"/>
      <c r="AB14" s="193"/>
      <c r="AC14" s="193"/>
      <c r="AD14" s="275"/>
      <c r="AE14" s="142" t="e">
        <f>IF(#REF!="","",#REF!)</f>
        <v>#REF!</v>
      </c>
      <c r="AF14" s="143"/>
      <c r="AG14" s="144"/>
      <c r="AH14" s="268" t="e">
        <f>IF(#REF!="","",#REF!)</f>
        <v>#REF!</v>
      </c>
      <c r="AI14" s="269"/>
      <c r="AJ14" s="269"/>
      <c r="AK14" s="269"/>
      <c r="AL14" s="269"/>
      <c r="AM14" s="269" t="e">
        <f>IF(#REF!="","",#REF!)</f>
        <v>#REF!</v>
      </c>
      <c r="AN14" s="269"/>
      <c r="AO14" s="269"/>
      <c r="AP14" s="269"/>
      <c r="AQ14" s="269"/>
      <c r="AR14" s="269"/>
      <c r="AS14" s="269"/>
      <c r="AT14" s="269"/>
      <c r="AU14" s="270"/>
    </row>
    <row r="15" spans="1:47" x14ac:dyDescent="0.45">
      <c r="B15" s="16"/>
      <c r="C15" s="279" t="e">
        <f>IF(#REF!="","",#REF!)</f>
        <v>#REF!</v>
      </c>
      <c r="D15" s="279"/>
      <c r="E15" s="279"/>
      <c r="F15" s="279"/>
      <c r="G15" s="279"/>
      <c r="H15" s="279"/>
      <c r="I15" s="279"/>
      <c r="J15" s="279"/>
      <c r="K15" s="280"/>
      <c r="L15" s="131" t="e">
        <f>IF(#REF!="","",#REF!)</f>
        <v>#REF!</v>
      </c>
      <c r="M15" s="132"/>
      <c r="N15" s="132"/>
      <c r="O15" s="133"/>
      <c r="P15" s="134" t="e">
        <f>IF(#REF!="","",#REF!)</f>
        <v>#REF!</v>
      </c>
      <c r="Q15" s="135"/>
      <c r="R15" s="135"/>
      <c r="S15" s="135"/>
      <c r="T15" s="25" t="e">
        <f t="shared" ref="T15:T16" si="3">IF(P15="","","×")</f>
        <v>#REF!</v>
      </c>
      <c r="U15" s="281" t="e">
        <f>IF(#REF!="","",#REF!)</f>
        <v>#REF!</v>
      </c>
      <c r="V15" s="282"/>
      <c r="W15" s="134" t="e">
        <f t="shared" ref="W15:W16" si="4">IF($T$14="","",L15)</f>
        <v>#REF!</v>
      </c>
      <c r="X15" s="135"/>
      <c r="Y15" s="135"/>
      <c r="Z15" s="138"/>
      <c r="AA15" s="274"/>
      <c r="AB15" s="193"/>
      <c r="AC15" s="193"/>
      <c r="AD15" s="275"/>
      <c r="AE15" s="142" t="e">
        <f>IF(#REF!="","",#REF!)</f>
        <v>#REF!</v>
      </c>
      <c r="AF15" s="143"/>
      <c r="AG15" s="144"/>
      <c r="AH15" s="268" t="e">
        <f>IF(#REF!="","",#REF!)</f>
        <v>#REF!</v>
      </c>
      <c r="AI15" s="269"/>
      <c r="AJ15" s="269"/>
      <c r="AK15" s="269"/>
      <c r="AL15" s="269"/>
      <c r="AM15" s="269" t="e">
        <f>IF(#REF!="","",#REF!)</f>
        <v>#REF!</v>
      </c>
      <c r="AN15" s="269"/>
      <c r="AO15" s="269"/>
      <c r="AP15" s="269"/>
      <c r="AQ15" s="269"/>
      <c r="AR15" s="269"/>
      <c r="AS15" s="269"/>
      <c r="AT15" s="269"/>
      <c r="AU15" s="270"/>
    </row>
    <row r="16" spans="1:47" x14ac:dyDescent="0.45">
      <c r="B16" s="16"/>
      <c r="C16" s="279" t="e">
        <f>IF(#REF!="","",#REF!)</f>
        <v>#REF!</v>
      </c>
      <c r="D16" s="279"/>
      <c r="E16" s="279"/>
      <c r="F16" s="279"/>
      <c r="G16" s="279"/>
      <c r="H16" s="279"/>
      <c r="I16" s="279"/>
      <c r="J16" s="279"/>
      <c r="K16" s="280"/>
      <c r="L16" s="131" t="e">
        <f>IF(#REF!="","",#REF!)</f>
        <v>#REF!</v>
      </c>
      <c r="M16" s="132"/>
      <c r="N16" s="132"/>
      <c r="O16" s="133"/>
      <c r="P16" s="134" t="e">
        <f>IF(#REF!="","",#REF!)</f>
        <v>#REF!</v>
      </c>
      <c r="Q16" s="135"/>
      <c r="R16" s="135"/>
      <c r="S16" s="135"/>
      <c r="T16" s="25" t="e">
        <f t="shared" si="3"/>
        <v>#REF!</v>
      </c>
      <c r="U16" s="281" t="e">
        <f>IF(#REF!="","",#REF!)</f>
        <v>#REF!</v>
      </c>
      <c r="V16" s="282"/>
      <c r="W16" s="134" t="e">
        <f t="shared" si="4"/>
        <v>#REF!</v>
      </c>
      <c r="X16" s="135"/>
      <c r="Y16" s="135"/>
      <c r="Z16" s="138"/>
      <c r="AA16" s="274"/>
      <c r="AB16" s="193"/>
      <c r="AC16" s="193"/>
      <c r="AD16" s="275"/>
      <c r="AE16" s="142" t="e">
        <f>IF(#REF!="","",#REF!)</f>
        <v>#REF!</v>
      </c>
      <c r="AF16" s="143"/>
      <c r="AG16" s="144"/>
      <c r="AH16" s="268" t="e">
        <f>IF(#REF!="","",#REF!)</f>
        <v>#REF!</v>
      </c>
      <c r="AI16" s="269"/>
      <c r="AJ16" s="269"/>
      <c r="AK16" s="269"/>
      <c r="AL16" s="269"/>
      <c r="AM16" s="269" t="e">
        <f>IF(#REF!="","",#REF!)</f>
        <v>#REF!</v>
      </c>
      <c r="AN16" s="269"/>
      <c r="AO16" s="269"/>
      <c r="AP16" s="269"/>
      <c r="AQ16" s="269"/>
      <c r="AR16" s="269"/>
      <c r="AS16" s="269"/>
      <c r="AT16" s="269"/>
      <c r="AU16" s="270"/>
    </row>
    <row r="17" spans="2:47" x14ac:dyDescent="0.45">
      <c r="B17" s="16"/>
      <c r="C17" s="34"/>
      <c r="D17" s="34"/>
      <c r="E17" s="34"/>
      <c r="F17" s="34"/>
      <c r="G17" s="34"/>
      <c r="H17" s="34"/>
      <c r="I17" s="34"/>
      <c r="J17" s="34"/>
      <c r="K17" s="35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3"/>
      <c r="X17" s="24"/>
      <c r="Y17" s="24"/>
      <c r="Z17" s="28"/>
      <c r="AA17" s="29"/>
      <c r="AD17" s="30"/>
      <c r="AE17" s="18"/>
      <c r="AF17" s="56"/>
      <c r="AG17" s="17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</row>
    <row r="18" spans="2:47" x14ac:dyDescent="0.45">
      <c r="B18" s="16" t="s">
        <v>14</v>
      </c>
      <c r="C18" s="34"/>
      <c r="D18" s="34"/>
      <c r="E18" s="34"/>
      <c r="F18" s="34"/>
      <c r="G18" s="34"/>
      <c r="H18" s="34"/>
      <c r="I18" s="34"/>
      <c r="J18" s="34"/>
      <c r="K18" s="35"/>
      <c r="L18" s="21"/>
      <c r="M18" s="2"/>
      <c r="N18" s="2"/>
      <c r="O18" s="22"/>
      <c r="P18" s="23"/>
      <c r="Q18" s="24"/>
      <c r="R18" s="24"/>
      <c r="S18" s="24"/>
      <c r="T18" s="25"/>
      <c r="U18" s="26"/>
      <c r="V18" s="27"/>
      <c r="W18" s="276" t="e">
        <f>SUM(W19:Z22)</f>
        <v>#REF!</v>
      </c>
      <c r="X18" s="277"/>
      <c r="Y18" s="277"/>
      <c r="Z18" s="278"/>
      <c r="AA18" s="29"/>
      <c r="AD18" s="30"/>
      <c r="AE18" s="18"/>
      <c r="AF18" s="56"/>
      <c r="AG18" s="17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2:47" x14ac:dyDescent="0.45">
      <c r="B19" s="16"/>
      <c r="C19" s="279" t="e">
        <f>IF(#REF!="","",#REF!)</f>
        <v>#REF!</v>
      </c>
      <c r="D19" s="279"/>
      <c r="E19" s="279"/>
      <c r="F19" s="279"/>
      <c r="G19" s="279"/>
      <c r="H19" s="279"/>
      <c r="I19" s="279"/>
      <c r="J19" s="279"/>
      <c r="K19" s="280"/>
      <c r="L19" s="131" t="e">
        <f>IF(#REF!="","",#REF!)</f>
        <v>#REF!</v>
      </c>
      <c r="M19" s="132"/>
      <c r="N19" s="132"/>
      <c r="O19" s="133"/>
      <c r="P19" s="134" t="e">
        <f>IF(#REF!="","",#REF!)</f>
        <v>#REF!</v>
      </c>
      <c r="Q19" s="135"/>
      <c r="R19" s="135"/>
      <c r="S19" s="135"/>
      <c r="T19" s="25" t="e">
        <f>IF(P19="","","×")</f>
        <v>#REF!</v>
      </c>
      <c r="U19" s="243" t="e">
        <f>IF(#REF!="","",#REF!)</f>
        <v>#REF!</v>
      </c>
      <c r="V19" s="273"/>
      <c r="W19" s="134" t="e">
        <f>IF($T$19="","",L19)</f>
        <v>#REF!</v>
      </c>
      <c r="X19" s="135"/>
      <c r="Y19" s="135"/>
      <c r="Z19" s="138"/>
      <c r="AA19" s="274"/>
      <c r="AB19" s="193"/>
      <c r="AC19" s="193"/>
      <c r="AD19" s="275"/>
      <c r="AE19" s="142" t="e">
        <f>IF(#REF!="","",#REF!)</f>
        <v>#REF!</v>
      </c>
      <c r="AF19" s="143"/>
      <c r="AG19" s="144"/>
      <c r="AH19" s="268" t="e">
        <f>IF(#REF!="","",#REF!)</f>
        <v>#REF!</v>
      </c>
      <c r="AI19" s="269"/>
      <c r="AJ19" s="269"/>
      <c r="AK19" s="269"/>
      <c r="AL19" s="269"/>
      <c r="AM19" s="269" t="e">
        <f>IF(#REF!="","",#REF!)</f>
        <v>#REF!</v>
      </c>
      <c r="AN19" s="269"/>
      <c r="AO19" s="269"/>
      <c r="AP19" s="269"/>
      <c r="AQ19" s="269" t="e">
        <f>IF(#REF!="","",#REF!)</f>
        <v>#REF!</v>
      </c>
      <c r="AR19" s="269"/>
      <c r="AS19" s="269"/>
      <c r="AT19" s="269"/>
      <c r="AU19" s="270"/>
    </row>
    <row r="20" spans="2:47" x14ac:dyDescent="0.45">
      <c r="B20" s="16"/>
      <c r="C20" s="279" t="e">
        <f>IF(#REF!="","",#REF!)</f>
        <v>#REF!</v>
      </c>
      <c r="D20" s="279"/>
      <c r="E20" s="279"/>
      <c r="F20" s="279"/>
      <c r="G20" s="279"/>
      <c r="H20" s="279"/>
      <c r="I20" s="279"/>
      <c r="J20" s="279"/>
      <c r="K20" s="280"/>
      <c r="L20" s="131" t="e">
        <f>IF(#REF!="","",#REF!)</f>
        <v>#REF!</v>
      </c>
      <c r="M20" s="132"/>
      <c r="N20" s="132"/>
      <c r="O20" s="133"/>
      <c r="P20" s="134" t="e">
        <f>IF(#REF!="","",#REF!)</f>
        <v>#REF!</v>
      </c>
      <c r="Q20" s="135"/>
      <c r="R20" s="135"/>
      <c r="S20" s="135"/>
      <c r="T20" s="25" t="e">
        <f t="shared" ref="T20:T22" si="5">IF(P20="","","×")</f>
        <v>#REF!</v>
      </c>
      <c r="U20" s="243" t="e">
        <f>IF(#REF!="","",#REF!)</f>
        <v>#REF!</v>
      </c>
      <c r="V20" s="273"/>
      <c r="W20" s="134" t="e">
        <f>IF($T$19="","",L20)</f>
        <v>#REF!</v>
      </c>
      <c r="X20" s="135"/>
      <c r="Y20" s="135"/>
      <c r="Z20" s="138"/>
      <c r="AA20" s="274"/>
      <c r="AB20" s="193"/>
      <c r="AC20" s="193"/>
      <c r="AD20" s="275"/>
      <c r="AE20" s="142" t="e">
        <f>IF(#REF!="","",#REF!)</f>
        <v>#REF!</v>
      </c>
      <c r="AF20" s="143"/>
      <c r="AG20" s="144"/>
      <c r="AH20" s="268" t="e">
        <f>IF(#REF!="","",#REF!)</f>
        <v>#REF!</v>
      </c>
      <c r="AI20" s="269"/>
      <c r="AJ20" s="269"/>
      <c r="AK20" s="269"/>
      <c r="AL20" s="269"/>
      <c r="AM20" s="269" t="e">
        <f>IF(#REF!="","",#REF!)</f>
        <v>#REF!</v>
      </c>
      <c r="AN20" s="269"/>
      <c r="AO20" s="269"/>
      <c r="AP20" s="269"/>
      <c r="AQ20" s="269" t="e">
        <f>IF(#REF!="","",#REF!)</f>
        <v>#REF!</v>
      </c>
      <c r="AR20" s="269"/>
      <c r="AS20" s="269"/>
      <c r="AT20" s="269"/>
      <c r="AU20" s="270"/>
    </row>
    <row r="21" spans="2:47" x14ac:dyDescent="0.45">
      <c r="B21" s="16"/>
      <c r="C21" s="279" t="e">
        <f>IF(#REF!="","",#REF!)</f>
        <v>#REF!</v>
      </c>
      <c r="D21" s="279"/>
      <c r="E21" s="279"/>
      <c r="F21" s="279"/>
      <c r="G21" s="279"/>
      <c r="H21" s="279"/>
      <c r="I21" s="279"/>
      <c r="J21" s="279"/>
      <c r="K21" s="280"/>
      <c r="L21" s="131" t="e">
        <f>IF(#REF!="","",#REF!)</f>
        <v>#REF!</v>
      </c>
      <c r="M21" s="132"/>
      <c r="N21" s="132"/>
      <c r="O21" s="133"/>
      <c r="P21" s="134" t="e">
        <f>IF(#REF!="","",#REF!)</f>
        <v>#REF!</v>
      </c>
      <c r="Q21" s="135"/>
      <c r="R21" s="135"/>
      <c r="S21" s="135"/>
      <c r="T21" s="25" t="e">
        <f t="shared" si="5"/>
        <v>#REF!</v>
      </c>
      <c r="U21" s="243" t="e">
        <f>IF(#REF!="","",#REF!)</f>
        <v>#REF!</v>
      </c>
      <c r="V21" s="273"/>
      <c r="W21" s="134" t="e">
        <f>IF($T$19="","",L21)</f>
        <v>#REF!</v>
      </c>
      <c r="X21" s="135"/>
      <c r="Y21" s="135"/>
      <c r="Z21" s="138"/>
      <c r="AA21" s="274"/>
      <c r="AB21" s="193"/>
      <c r="AC21" s="193"/>
      <c r="AD21" s="275"/>
      <c r="AE21" s="142" t="e">
        <f>IF(#REF!="","",#REF!)</f>
        <v>#REF!</v>
      </c>
      <c r="AF21" s="143"/>
      <c r="AG21" s="144"/>
      <c r="AH21" s="268" t="e">
        <f>IF(#REF!="","",#REF!)</f>
        <v>#REF!</v>
      </c>
      <c r="AI21" s="269"/>
      <c r="AJ21" s="269"/>
      <c r="AK21" s="269"/>
      <c r="AL21" s="269"/>
      <c r="AM21" s="269" t="e">
        <f>IF(#REF!="","",#REF!)</f>
        <v>#REF!</v>
      </c>
      <c r="AN21" s="269"/>
      <c r="AO21" s="269"/>
      <c r="AP21" s="269"/>
      <c r="AQ21" s="269" t="e">
        <f>IF(#REF!="","",#REF!)</f>
        <v>#REF!</v>
      </c>
      <c r="AR21" s="269"/>
      <c r="AS21" s="269"/>
      <c r="AT21" s="269"/>
      <c r="AU21" s="270"/>
    </row>
    <row r="22" spans="2:47" x14ac:dyDescent="0.45">
      <c r="B22" s="16"/>
      <c r="C22" s="279" t="e">
        <f>IF(#REF!="","",#REF!)</f>
        <v>#REF!</v>
      </c>
      <c r="D22" s="279"/>
      <c r="E22" s="279"/>
      <c r="F22" s="279"/>
      <c r="G22" s="279"/>
      <c r="H22" s="279"/>
      <c r="I22" s="279"/>
      <c r="J22" s="279"/>
      <c r="K22" s="280"/>
      <c r="L22" s="131" t="e">
        <f>IF(#REF!="","",#REF!)</f>
        <v>#REF!</v>
      </c>
      <c r="M22" s="132"/>
      <c r="N22" s="132"/>
      <c r="O22" s="133"/>
      <c r="P22" s="134" t="e">
        <f>IF(#REF!="","",#REF!)</f>
        <v>#REF!</v>
      </c>
      <c r="Q22" s="135"/>
      <c r="R22" s="135"/>
      <c r="S22" s="135"/>
      <c r="T22" s="25" t="e">
        <f t="shared" si="5"/>
        <v>#REF!</v>
      </c>
      <c r="U22" s="243" t="e">
        <f>IF(#REF!="","",#REF!)</f>
        <v>#REF!</v>
      </c>
      <c r="V22" s="273"/>
      <c r="W22" s="134" t="e">
        <f>IF($T$19="","",L22)</f>
        <v>#REF!</v>
      </c>
      <c r="X22" s="135"/>
      <c r="Y22" s="135"/>
      <c r="Z22" s="138"/>
      <c r="AA22" s="274"/>
      <c r="AB22" s="193"/>
      <c r="AC22" s="193"/>
      <c r="AD22" s="275"/>
      <c r="AE22" s="142" t="e">
        <f>IF(#REF!="","",#REF!)</f>
        <v>#REF!</v>
      </c>
      <c r="AF22" s="143"/>
      <c r="AG22" s="144"/>
      <c r="AH22" s="268" t="e">
        <f>IF(#REF!="","",#REF!)</f>
        <v>#REF!</v>
      </c>
      <c r="AI22" s="269"/>
      <c r="AJ22" s="269"/>
      <c r="AK22" s="269"/>
      <c r="AL22" s="269"/>
      <c r="AM22" s="269" t="e">
        <f>IF(#REF!="","",#REF!)</f>
        <v>#REF!</v>
      </c>
      <c r="AN22" s="269"/>
      <c r="AO22" s="269"/>
      <c r="AP22" s="269"/>
      <c r="AQ22" s="269" t="e">
        <f>IF(#REF!="","",#REF!)</f>
        <v>#REF!</v>
      </c>
      <c r="AR22" s="269"/>
      <c r="AS22" s="269"/>
      <c r="AT22" s="269"/>
      <c r="AU22" s="270"/>
    </row>
    <row r="23" spans="2:47" x14ac:dyDescent="0.45">
      <c r="B23" s="16"/>
      <c r="C23" s="34"/>
      <c r="D23" s="34"/>
      <c r="E23" s="34"/>
      <c r="F23" s="34"/>
      <c r="G23" s="34"/>
      <c r="H23" s="34"/>
      <c r="I23" s="34"/>
      <c r="J23" s="34"/>
      <c r="K23" s="35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3"/>
      <c r="X23" s="24"/>
      <c r="Y23" s="24"/>
      <c r="Z23" s="28"/>
      <c r="AA23" s="29"/>
      <c r="AD23" s="30"/>
      <c r="AE23" s="47"/>
      <c r="AF23" s="63"/>
      <c r="AG23" s="46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5">
      <c r="B24" s="16" t="s">
        <v>15</v>
      </c>
      <c r="C24" s="34"/>
      <c r="D24" s="34"/>
      <c r="E24" s="34"/>
      <c r="F24" s="34"/>
      <c r="G24" s="34"/>
      <c r="H24" s="34"/>
      <c r="I24" s="34"/>
      <c r="J24" s="34"/>
      <c r="K24" s="35"/>
      <c r="L24" s="21"/>
      <c r="M24" s="2"/>
      <c r="N24" s="2"/>
      <c r="O24" s="22"/>
      <c r="P24" s="23"/>
      <c r="Q24" s="24"/>
      <c r="R24" s="24"/>
      <c r="S24" s="24"/>
      <c r="T24" s="25"/>
      <c r="U24" s="26"/>
      <c r="V24" s="27"/>
      <c r="W24" s="276" t="e">
        <f>SUM(W25:Z26)</f>
        <v>#REF!</v>
      </c>
      <c r="X24" s="277"/>
      <c r="Y24" s="277"/>
      <c r="Z24" s="278"/>
      <c r="AA24" s="29"/>
      <c r="AD24" s="30"/>
      <c r="AE24" s="47"/>
      <c r="AF24" s="63"/>
      <c r="AG24" s="46"/>
      <c r="AH24" s="268" t="s">
        <v>16</v>
      </c>
      <c r="AI24" s="269"/>
      <c r="AJ24" s="269"/>
      <c r="AK24" s="269"/>
      <c r="AL24" s="269"/>
      <c r="AM24" s="269"/>
      <c r="AN24" s="269"/>
      <c r="AO24" s="269"/>
      <c r="AP24" s="269" t="s">
        <v>17</v>
      </c>
      <c r="AQ24" s="269"/>
      <c r="AR24" s="269"/>
      <c r="AS24" s="269"/>
      <c r="AT24" s="269"/>
      <c r="AU24" s="270"/>
    </row>
    <row r="25" spans="2:47" x14ac:dyDescent="0.45">
      <c r="B25" s="16"/>
      <c r="C25" s="271" t="e">
        <f>IF(#REF!="","",#REF!)</f>
        <v>#REF!</v>
      </c>
      <c r="D25" s="271"/>
      <c r="E25" s="271"/>
      <c r="F25" s="271"/>
      <c r="G25" s="271"/>
      <c r="H25" s="271"/>
      <c r="I25" s="271"/>
      <c r="J25" s="271"/>
      <c r="K25" s="272"/>
      <c r="L25" s="131" t="e">
        <f>IF(#REF!="","",#REF!)</f>
        <v>#REF!</v>
      </c>
      <c r="M25" s="132"/>
      <c r="N25" s="132"/>
      <c r="O25" s="133"/>
      <c r="P25" s="134" t="e">
        <f>IF(#REF!="","",#REF!)</f>
        <v>#REF!</v>
      </c>
      <c r="Q25" s="135"/>
      <c r="R25" s="135"/>
      <c r="S25" s="135"/>
      <c r="T25" s="25" t="e">
        <f>IF(P25="","","×")</f>
        <v>#REF!</v>
      </c>
      <c r="U25" s="243" t="e">
        <f>IF(#REF!="","",#REF!)</f>
        <v>#REF!</v>
      </c>
      <c r="V25" s="273"/>
      <c r="W25" s="134" t="e">
        <f>IF($T$25="","",L25)</f>
        <v>#REF!</v>
      </c>
      <c r="X25" s="135"/>
      <c r="Y25" s="135"/>
      <c r="Z25" s="138"/>
      <c r="AA25" s="274"/>
      <c r="AB25" s="193"/>
      <c r="AC25" s="193"/>
      <c r="AD25" s="275"/>
      <c r="AE25" s="142" t="e">
        <f>IF(#REF!="","",#REF!)</f>
        <v>#REF!</v>
      </c>
      <c r="AF25" s="143"/>
      <c r="AG25" s="144"/>
      <c r="AH25" s="268" t="e">
        <f>IF(#REF!="","",#REF!)</f>
        <v>#REF!</v>
      </c>
      <c r="AI25" s="269"/>
      <c r="AJ25" s="269"/>
      <c r="AK25" s="269"/>
      <c r="AL25" s="269"/>
      <c r="AM25" s="269"/>
      <c r="AN25" s="269"/>
      <c r="AO25" s="269"/>
      <c r="AP25" s="269" t="e">
        <f>IF(#REF!="","",#REF!)</f>
        <v>#REF!</v>
      </c>
      <c r="AQ25" s="269"/>
      <c r="AR25" s="269"/>
      <c r="AS25" s="269"/>
      <c r="AT25" s="269"/>
      <c r="AU25" s="270"/>
    </row>
    <row r="26" spans="2:47" x14ac:dyDescent="0.45">
      <c r="B26" s="16"/>
      <c r="C26" s="271" t="e">
        <f>IF(#REF!="","",#REF!)</f>
        <v>#REF!</v>
      </c>
      <c r="D26" s="271"/>
      <c r="E26" s="271"/>
      <c r="F26" s="271"/>
      <c r="G26" s="271"/>
      <c r="H26" s="271"/>
      <c r="I26" s="271"/>
      <c r="J26" s="271"/>
      <c r="K26" s="272"/>
      <c r="L26" s="131" t="e">
        <f>IF(#REF!="","",#REF!)</f>
        <v>#REF!</v>
      </c>
      <c r="M26" s="132"/>
      <c r="N26" s="132"/>
      <c r="O26" s="133"/>
      <c r="P26" s="134" t="e">
        <f>IF(#REF!="","",#REF!)</f>
        <v>#REF!</v>
      </c>
      <c r="Q26" s="135"/>
      <c r="R26" s="135"/>
      <c r="S26" s="135"/>
      <c r="T26" s="25" t="e">
        <f>IF(P26="","","×")</f>
        <v>#REF!</v>
      </c>
      <c r="U26" s="243" t="e">
        <f>IF(#REF!="","",#REF!)</f>
        <v>#REF!</v>
      </c>
      <c r="V26" s="273"/>
      <c r="W26" s="134" t="e">
        <f>IF($T$25="","",L26)</f>
        <v>#REF!</v>
      </c>
      <c r="X26" s="135"/>
      <c r="Y26" s="135"/>
      <c r="Z26" s="138"/>
      <c r="AA26" s="274"/>
      <c r="AB26" s="193"/>
      <c r="AC26" s="193"/>
      <c r="AD26" s="275"/>
      <c r="AE26" s="142" t="e">
        <f>IF(#REF!="","",#REF!)</f>
        <v>#REF!</v>
      </c>
      <c r="AF26" s="143"/>
      <c r="AG26" s="144"/>
      <c r="AH26" s="268" t="e">
        <f>IF(#REF!="","",#REF!)</f>
        <v>#REF!</v>
      </c>
      <c r="AI26" s="269"/>
      <c r="AJ26" s="269"/>
      <c r="AK26" s="269"/>
      <c r="AL26" s="269"/>
      <c r="AM26" s="269"/>
      <c r="AN26" s="269"/>
      <c r="AO26" s="269"/>
      <c r="AP26" s="269" t="e">
        <f>IF(#REF!="","",#REF!)</f>
        <v>#REF!</v>
      </c>
      <c r="AQ26" s="269"/>
      <c r="AR26" s="269"/>
      <c r="AS26" s="269"/>
      <c r="AT26" s="269"/>
      <c r="AU26" s="270"/>
    </row>
    <row r="27" spans="2:47" x14ac:dyDescent="0.45">
      <c r="B27" s="16"/>
      <c r="C27" s="34"/>
      <c r="D27" s="34"/>
      <c r="E27" s="34"/>
      <c r="F27" s="34"/>
      <c r="G27" s="34"/>
      <c r="H27" s="34"/>
      <c r="I27" s="34"/>
      <c r="J27" s="34"/>
      <c r="K27" s="35"/>
      <c r="L27" s="21"/>
      <c r="M27" s="2"/>
      <c r="N27" s="2"/>
      <c r="O27" s="22"/>
      <c r="P27" s="23"/>
      <c r="Q27" s="24"/>
      <c r="R27" s="24"/>
      <c r="S27" s="24"/>
      <c r="T27" s="25"/>
      <c r="U27" s="26"/>
      <c r="V27" s="27"/>
      <c r="W27" s="23"/>
      <c r="X27" s="24"/>
      <c r="Y27" s="24"/>
      <c r="Z27" s="28"/>
      <c r="AA27" s="29"/>
      <c r="AD27" s="30"/>
      <c r="AE27" s="47"/>
      <c r="AF27" s="63"/>
      <c r="AG27" s="46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2:47" x14ac:dyDescent="0.45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5"/>
      <c r="L28" s="21"/>
      <c r="M28" s="2"/>
      <c r="N28" s="2"/>
      <c r="O28" s="22"/>
      <c r="P28" s="23"/>
      <c r="Q28" s="24"/>
      <c r="R28" s="24"/>
      <c r="S28" s="24"/>
      <c r="T28" s="25"/>
      <c r="U28" s="26"/>
      <c r="V28" s="27"/>
      <c r="W28" s="265" t="e">
        <f>SUM(W29:Z37)</f>
        <v>#REF!</v>
      </c>
      <c r="X28" s="266"/>
      <c r="Y28" s="266"/>
      <c r="Z28" s="267"/>
      <c r="AA28" s="58"/>
      <c r="AB28" s="59"/>
      <c r="AC28" s="59"/>
      <c r="AD28" s="60"/>
      <c r="AE28" s="47"/>
      <c r="AF28" s="63"/>
      <c r="AG28" s="46"/>
      <c r="AH28" s="268" t="s">
        <v>19</v>
      </c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70"/>
    </row>
    <row r="29" spans="2:47" x14ac:dyDescent="0.45">
      <c r="B29" s="16"/>
      <c r="C29" s="129" t="e">
        <f>IF(#REF!="","",#REF!)</f>
        <v>#REF!</v>
      </c>
      <c r="D29" s="129"/>
      <c r="E29" s="129"/>
      <c r="F29" s="129"/>
      <c r="G29" s="129"/>
      <c r="H29" s="129"/>
      <c r="I29" s="129"/>
      <c r="J29" s="129"/>
      <c r="K29" s="130"/>
      <c r="L29" s="131" t="e">
        <f>IF(#REF!="","",#REF!)</f>
        <v>#REF!</v>
      </c>
      <c r="M29" s="132"/>
      <c r="N29" s="132"/>
      <c r="O29" s="133"/>
      <c r="P29" s="134" t="e">
        <f>IF(#REF!="","",#REF!)</f>
        <v>#REF!</v>
      </c>
      <c r="Q29" s="135"/>
      <c r="R29" s="135"/>
      <c r="S29" s="135"/>
      <c r="T29" s="25" t="e">
        <f>IF(#REF!="","","－")</f>
        <v>#REF!</v>
      </c>
      <c r="U29" s="136" t="e">
        <f>IF(#REF!="","",#REF!)</f>
        <v>#REF!</v>
      </c>
      <c r="V29" s="137"/>
      <c r="W29" s="134" t="e">
        <f>IF(#REF!="","",#REF!)</f>
        <v>#REF!</v>
      </c>
      <c r="X29" s="135"/>
      <c r="Y29" s="135"/>
      <c r="Z29" s="138"/>
      <c r="AA29" s="139" t="e">
        <f t="shared" ref="AA29:AA33" si="6">U29</f>
        <v>#REF!</v>
      </c>
      <c r="AB29" s="140"/>
      <c r="AC29" s="140"/>
      <c r="AD29" s="141"/>
      <c r="AE29" s="142" t="e">
        <f>IF(#REF!="","",#REF!)</f>
        <v>#REF!</v>
      </c>
      <c r="AF29" s="143"/>
      <c r="AG29" s="144"/>
      <c r="AH29" s="127" t="e">
        <f>IF(#REF!="","",#REF!)</f>
        <v>#REF!</v>
      </c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8"/>
    </row>
    <row r="30" spans="2:47" x14ac:dyDescent="0.45">
      <c r="B30" s="16"/>
      <c r="C30" s="129" t="e">
        <f>IF(#REF!="","",#REF!)</f>
        <v>#REF!</v>
      </c>
      <c r="D30" s="129"/>
      <c r="E30" s="129"/>
      <c r="F30" s="129"/>
      <c r="G30" s="129"/>
      <c r="H30" s="129"/>
      <c r="I30" s="129"/>
      <c r="J30" s="129"/>
      <c r="K30" s="130"/>
      <c r="L30" s="131" t="e">
        <f>IF(#REF!="","",#REF!)</f>
        <v>#REF!</v>
      </c>
      <c r="M30" s="132"/>
      <c r="N30" s="132"/>
      <c r="O30" s="133"/>
      <c r="P30" s="134" t="e">
        <f>IF(#REF!="","",#REF!)</f>
        <v>#REF!</v>
      </c>
      <c r="Q30" s="135"/>
      <c r="R30" s="135"/>
      <c r="S30" s="135"/>
      <c r="T30" s="25" t="e">
        <f>IF(#REF!="","","－")</f>
        <v>#REF!</v>
      </c>
      <c r="U30" s="136" t="e">
        <f>IF(#REF!="","",#REF!)</f>
        <v>#REF!</v>
      </c>
      <c r="V30" s="137"/>
      <c r="W30" s="134" t="e">
        <f>IF(#REF!="","",#REF!)</f>
        <v>#REF!</v>
      </c>
      <c r="X30" s="135"/>
      <c r="Y30" s="135"/>
      <c r="Z30" s="138"/>
      <c r="AA30" s="139" t="e">
        <f t="shared" si="6"/>
        <v>#REF!</v>
      </c>
      <c r="AB30" s="140"/>
      <c r="AC30" s="140"/>
      <c r="AD30" s="141"/>
      <c r="AE30" s="142" t="e">
        <f>IF(#REF!="","",#REF!)</f>
        <v>#REF!</v>
      </c>
      <c r="AF30" s="143"/>
      <c r="AG30" s="144"/>
      <c r="AH30" s="127" t="e">
        <f>IF(#REF!="","",#REF!)</f>
        <v>#REF!</v>
      </c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8"/>
    </row>
    <row r="31" spans="2:47" x14ac:dyDescent="0.45">
      <c r="B31" s="16"/>
      <c r="C31" s="129" t="e">
        <f>IF(#REF!="","",#REF!)</f>
        <v>#REF!</v>
      </c>
      <c r="D31" s="129"/>
      <c r="E31" s="129"/>
      <c r="F31" s="129"/>
      <c r="G31" s="129"/>
      <c r="H31" s="129"/>
      <c r="I31" s="129"/>
      <c r="J31" s="129"/>
      <c r="K31" s="130"/>
      <c r="L31" s="131" t="e">
        <f>IF(#REF!="","",#REF!)</f>
        <v>#REF!</v>
      </c>
      <c r="M31" s="132"/>
      <c r="N31" s="132"/>
      <c r="O31" s="133"/>
      <c r="P31" s="134" t="e">
        <f>IF(#REF!="","",#REF!)</f>
        <v>#REF!</v>
      </c>
      <c r="Q31" s="135"/>
      <c r="R31" s="135"/>
      <c r="S31" s="135"/>
      <c r="T31" s="25" t="e">
        <f>IF(#REF!="","","－")</f>
        <v>#REF!</v>
      </c>
      <c r="U31" s="136" t="e">
        <f>IF(#REF!="","",#REF!)</f>
        <v>#REF!</v>
      </c>
      <c r="V31" s="137"/>
      <c r="W31" s="134" t="e">
        <f>IF(#REF!="","",#REF!)</f>
        <v>#REF!</v>
      </c>
      <c r="X31" s="135"/>
      <c r="Y31" s="135"/>
      <c r="Z31" s="138"/>
      <c r="AA31" s="139" t="e">
        <f t="shared" si="6"/>
        <v>#REF!</v>
      </c>
      <c r="AB31" s="140"/>
      <c r="AC31" s="140"/>
      <c r="AD31" s="141"/>
      <c r="AE31" s="142" t="e">
        <f>IF(#REF!="","",#REF!)</f>
        <v>#REF!</v>
      </c>
      <c r="AF31" s="143"/>
      <c r="AG31" s="144"/>
      <c r="AH31" s="127" t="e">
        <f>IF(#REF!="","",#REF!)</f>
        <v>#REF!</v>
      </c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8"/>
    </row>
    <row r="32" spans="2:47" x14ac:dyDescent="0.45">
      <c r="B32" s="16"/>
      <c r="C32" s="129" t="e">
        <f>IF(#REF!="","",#REF!)</f>
        <v>#REF!</v>
      </c>
      <c r="D32" s="129"/>
      <c r="E32" s="129"/>
      <c r="F32" s="129"/>
      <c r="G32" s="129"/>
      <c r="H32" s="129"/>
      <c r="I32" s="129"/>
      <c r="J32" s="129"/>
      <c r="K32" s="130"/>
      <c r="L32" s="131" t="e">
        <f>IF(#REF!="","",#REF!)</f>
        <v>#REF!</v>
      </c>
      <c r="M32" s="132"/>
      <c r="N32" s="132"/>
      <c r="O32" s="133"/>
      <c r="P32" s="134" t="e">
        <f>IF(#REF!="","",#REF!)</f>
        <v>#REF!</v>
      </c>
      <c r="Q32" s="135"/>
      <c r="R32" s="135"/>
      <c r="S32" s="135"/>
      <c r="T32" s="25" t="e">
        <f>IF(#REF!="","","－")</f>
        <v>#REF!</v>
      </c>
      <c r="U32" s="136" t="e">
        <f>IF(#REF!="","",#REF!)</f>
        <v>#REF!</v>
      </c>
      <c r="V32" s="137"/>
      <c r="W32" s="134" t="e">
        <f>IF(#REF!="","",#REF!)</f>
        <v>#REF!</v>
      </c>
      <c r="X32" s="135"/>
      <c r="Y32" s="135"/>
      <c r="Z32" s="138"/>
      <c r="AA32" s="139" t="e">
        <f t="shared" si="6"/>
        <v>#REF!</v>
      </c>
      <c r="AB32" s="140"/>
      <c r="AC32" s="140"/>
      <c r="AD32" s="141"/>
      <c r="AE32" s="142" t="e">
        <f>IF(#REF!="","",#REF!)</f>
        <v>#REF!</v>
      </c>
      <c r="AF32" s="143"/>
      <c r="AG32" s="144"/>
      <c r="AH32" s="127" t="e">
        <f>IF(#REF!="","",#REF!)</f>
        <v>#REF!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8"/>
    </row>
    <row r="33" spans="1:47" x14ac:dyDescent="0.45">
      <c r="B33" s="16"/>
      <c r="C33" s="129" t="e">
        <f>IF(#REF!="","",#REF!)</f>
        <v>#REF!</v>
      </c>
      <c r="D33" s="129"/>
      <c r="E33" s="129"/>
      <c r="F33" s="129"/>
      <c r="G33" s="129"/>
      <c r="H33" s="129"/>
      <c r="I33" s="129"/>
      <c r="J33" s="129"/>
      <c r="K33" s="130"/>
      <c r="L33" s="131" t="e">
        <f>IF(#REF!="","",#REF!)</f>
        <v>#REF!</v>
      </c>
      <c r="M33" s="132"/>
      <c r="N33" s="132"/>
      <c r="O33" s="133"/>
      <c r="P33" s="134" t="e">
        <f>IF(#REF!="","",#REF!)</f>
        <v>#REF!</v>
      </c>
      <c r="Q33" s="135"/>
      <c r="R33" s="135"/>
      <c r="S33" s="135"/>
      <c r="T33" s="25" t="e">
        <f>IF(#REF!="","","－")</f>
        <v>#REF!</v>
      </c>
      <c r="U33" s="136" t="e">
        <f>IF(#REF!="","",#REF!)</f>
        <v>#REF!</v>
      </c>
      <c r="V33" s="137"/>
      <c r="W33" s="134" t="e">
        <f>IF(#REF!="","",#REF!)</f>
        <v>#REF!</v>
      </c>
      <c r="X33" s="135"/>
      <c r="Y33" s="135"/>
      <c r="Z33" s="138"/>
      <c r="AA33" s="139" t="e">
        <f t="shared" si="6"/>
        <v>#REF!</v>
      </c>
      <c r="AB33" s="140"/>
      <c r="AC33" s="140"/>
      <c r="AD33" s="141"/>
      <c r="AE33" s="142" t="e">
        <f>IF(#REF!="","",#REF!)</f>
        <v>#REF!</v>
      </c>
      <c r="AF33" s="143"/>
      <c r="AG33" s="144"/>
      <c r="AH33" s="127" t="e">
        <f>IF(#REF!="","",#REF!)</f>
        <v>#REF!</v>
      </c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8"/>
    </row>
    <row r="34" spans="1:47" x14ac:dyDescent="0.45">
      <c r="B34" s="16"/>
      <c r="C34" s="129" t="e">
        <f>IF(#REF!="","",#REF!)</f>
        <v>#REF!</v>
      </c>
      <c r="D34" s="129"/>
      <c r="E34" s="129"/>
      <c r="F34" s="129"/>
      <c r="G34" s="129"/>
      <c r="H34" s="129"/>
      <c r="I34" s="129"/>
      <c r="J34" s="129"/>
      <c r="K34" s="130"/>
      <c r="L34" s="131" t="e">
        <f>IF(#REF!="","",#REF!)</f>
        <v>#REF!</v>
      </c>
      <c r="M34" s="132"/>
      <c r="N34" s="132"/>
      <c r="O34" s="133"/>
      <c r="P34" s="134" t="e">
        <f>IF(#REF!="","",#REF!)</f>
        <v>#REF!</v>
      </c>
      <c r="Q34" s="135"/>
      <c r="R34" s="135"/>
      <c r="S34" s="135"/>
      <c r="T34" s="25" t="e">
        <f>IF(#REF!="","","－")</f>
        <v>#REF!</v>
      </c>
      <c r="U34" s="136" t="e">
        <f>IF(#REF!="","",#REF!)</f>
        <v>#REF!</v>
      </c>
      <c r="V34" s="137"/>
      <c r="W34" s="134" t="e">
        <f>IF(#REF!="","",#REF!)</f>
        <v>#REF!</v>
      </c>
      <c r="X34" s="135"/>
      <c r="Y34" s="135"/>
      <c r="Z34" s="138"/>
      <c r="AA34" s="139" t="e">
        <f t="shared" ref="AA34:AA37" si="7">U34</f>
        <v>#REF!</v>
      </c>
      <c r="AB34" s="140"/>
      <c r="AC34" s="140"/>
      <c r="AD34" s="141"/>
      <c r="AE34" s="142" t="e">
        <f>IF(#REF!="","",#REF!)</f>
        <v>#REF!</v>
      </c>
      <c r="AF34" s="143"/>
      <c r="AG34" s="144"/>
      <c r="AH34" s="127" t="e">
        <f>IF(#REF!="","",#REF!)</f>
        <v>#REF!</v>
      </c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8"/>
    </row>
    <row r="35" spans="1:47" x14ac:dyDescent="0.45">
      <c r="B35" s="16"/>
      <c r="C35" s="129" t="e">
        <f>IF(#REF!="","",#REF!)</f>
        <v>#REF!</v>
      </c>
      <c r="D35" s="129"/>
      <c r="E35" s="129"/>
      <c r="F35" s="129"/>
      <c r="G35" s="129"/>
      <c r="H35" s="129"/>
      <c r="I35" s="129"/>
      <c r="J35" s="129"/>
      <c r="K35" s="130"/>
      <c r="L35" s="131" t="e">
        <f>IF(#REF!="","",#REF!)</f>
        <v>#REF!</v>
      </c>
      <c r="M35" s="132"/>
      <c r="N35" s="132"/>
      <c r="O35" s="133"/>
      <c r="P35" s="134" t="e">
        <f>IF(#REF!="","",#REF!)</f>
        <v>#REF!</v>
      </c>
      <c r="Q35" s="135"/>
      <c r="R35" s="135"/>
      <c r="S35" s="135"/>
      <c r="T35" s="25" t="e">
        <f>IF(#REF!="","","－")</f>
        <v>#REF!</v>
      </c>
      <c r="U35" s="136" t="e">
        <f>IF(#REF!="","",#REF!)</f>
        <v>#REF!</v>
      </c>
      <c r="V35" s="137"/>
      <c r="W35" s="134" t="e">
        <f>IF(#REF!="","",#REF!)</f>
        <v>#REF!</v>
      </c>
      <c r="X35" s="135"/>
      <c r="Y35" s="135"/>
      <c r="Z35" s="138"/>
      <c r="AA35" s="139" t="e">
        <f t="shared" si="7"/>
        <v>#REF!</v>
      </c>
      <c r="AB35" s="140"/>
      <c r="AC35" s="140"/>
      <c r="AD35" s="141"/>
      <c r="AE35" s="142" t="e">
        <f>IF(#REF!="","",#REF!)</f>
        <v>#REF!</v>
      </c>
      <c r="AF35" s="143"/>
      <c r="AG35" s="144"/>
      <c r="AH35" s="127" t="e">
        <f>IF(#REF!="","",#REF!)</f>
        <v>#REF!</v>
      </c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8"/>
    </row>
    <row r="36" spans="1:47" x14ac:dyDescent="0.45">
      <c r="B36" s="16"/>
      <c r="C36" s="129" t="e">
        <f>IF(#REF!="","",#REF!)</f>
        <v>#REF!</v>
      </c>
      <c r="D36" s="129"/>
      <c r="E36" s="129"/>
      <c r="F36" s="129"/>
      <c r="G36" s="129"/>
      <c r="H36" s="129"/>
      <c r="I36" s="129"/>
      <c r="J36" s="129"/>
      <c r="K36" s="130"/>
      <c r="L36" s="131" t="e">
        <f>IF(#REF!="","",#REF!)</f>
        <v>#REF!</v>
      </c>
      <c r="M36" s="132"/>
      <c r="N36" s="132"/>
      <c r="O36" s="133"/>
      <c r="P36" s="134" t="e">
        <f>IF(#REF!="","",#REF!)</f>
        <v>#REF!</v>
      </c>
      <c r="Q36" s="135"/>
      <c r="R36" s="135"/>
      <c r="S36" s="135"/>
      <c r="T36" s="25" t="e">
        <f>IF(#REF!="","","－")</f>
        <v>#REF!</v>
      </c>
      <c r="U36" s="136" t="e">
        <f>IF(#REF!="","",#REF!)</f>
        <v>#REF!</v>
      </c>
      <c r="V36" s="137"/>
      <c r="W36" s="134" t="e">
        <f>IF(#REF!="","",#REF!)</f>
        <v>#REF!</v>
      </c>
      <c r="X36" s="135"/>
      <c r="Y36" s="135"/>
      <c r="Z36" s="138"/>
      <c r="AA36" s="139" t="e">
        <f t="shared" si="7"/>
        <v>#REF!</v>
      </c>
      <c r="AB36" s="140"/>
      <c r="AC36" s="140"/>
      <c r="AD36" s="141"/>
      <c r="AE36" s="142" t="e">
        <f>IF(#REF!="","",#REF!)</f>
        <v>#REF!</v>
      </c>
      <c r="AF36" s="143"/>
      <c r="AG36" s="144"/>
      <c r="AH36" s="127" t="e">
        <f>IF(#REF!="","",#REF!)</f>
        <v>#REF!</v>
      </c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8"/>
    </row>
    <row r="37" spans="1:47" x14ac:dyDescent="0.45">
      <c r="B37" s="16"/>
      <c r="C37" s="129" t="e">
        <f>IF(#REF!="","",#REF!)</f>
        <v>#REF!</v>
      </c>
      <c r="D37" s="129"/>
      <c r="E37" s="129"/>
      <c r="F37" s="129"/>
      <c r="G37" s="129"/>
      <c r="H37" s="129"/>
      <c r="I37" s="129"/>
      <c r="J37" s="129"/>
      <c r="K37" s="130"/>
      <c r="L37" s="131" t="e">
        <f>IF(#REF!="","",#REF!)</f>
        <v>#REF!</v>
      </c>
      <c r="M37" s="132"/>
      <c r="N37" s="132"/>
      <c r="O37" s="133"/>
      <c r="P37" s="134" t="e">
        <f>IF(#REF!="","",#REF!)</f>
        <v>#REF!</v>
      </c>
      <c r="Q37" s="135"/>
      <c r="R37" s="135"/>
      <c r="S37" s="135"/>
      <c r="T37" s="25" t="e">
        <f>IF(#REF!="","","－")</f>
        <v>#REF!</v>
      </c>
      <c r="U37" s="136" t="e">
        <f>IF(#REF!="","",#REF!)</f>
        <v>#REF!</v>
      </c>
      <c r="V37" s="137"/>
      <c r="W37" s="134" t="e">
        <f>IF(#REF!="","",#REF!)</f>
        <v>#REF!</v>
      </c>
      <c r="X37" s="135"/>
      <c r="Y37" s="135"/>
      <c r="Z37" s="138"/>
      <c r="AA37" s="139" t="e">
        <f t="shared" si="7"/>
        <v>#REF!</v>
      </c>
      <c r="AB37" s="140"/>
      <c r="AC37" s="140"/>
      <c r="AD37" s="141"/>
      <c r="AE37" s="142" t="e">
        <f>IF(#REF!="","",#REF!)</f>
        <v>#REF!</v>
      </c>
      <c r="AF37" s="143"/>
      <c r="AG37" s="144"/>
      <c r="AH37" s="127" t="e">
        <f>IF(#REF!="","",#REF!)</f>
        <v>#REF!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8"/>
    </row>
    <row r="38" spans="1:47" ht="15.6" thickBot="1" x14ac:dyDescent="0.5">
      <c r="B38" s="16"/>
      <c r="C38" s="83"/>
      <c r="D38" s="83"/>
      <c r="E38" s="83"/>
      <c r="F38" s="83"/>
      <c r="G38" s="83"/>
      <c r="H38" s="83"/>
      <c r="I38" s="83"/>
      <c r="J38" s="83"/>
      <c r="K38" s="109"/>
      <c r="L38" s="71"/>
      <c r="M38" s="72"/>
      <c r="N38" s="72"/>
      <c r="O38" s="73"/>
      <c r="P38" s="74"/>
      <c r="Q38" s="75"/>
      <c r="R38" s="75"/>
      <c r="S38" s="75"/>
      <c r="T38" s="25"/>
      <c r="U38" s="110"/>
      <c r="V38" s="111"/>
      <c r="W38" s="74"/>
      <c r="X38" s="75"/>
      <c r="Y38" s="75"/>
      <c r="Z38" s="76"/>
      <c r="AA38" s="58"/>
      <c r="AB38" s="59"/>
      <c r="AC38" s="59"/>
      <c r="AD38" s="60"/>
      <c r="AE38" s="106"/>
      <c r="AF38" s="112"/>
      <c r="AG38" s="107"/>
      <c r="AH38" s="113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5"/>
    </row>
    <row r="39" spans="1:47" ht="18" thickTop="1" thickBot="1" x14ac:dyDescent="0.5">
      <c r="B39" s="245" t="s">
        <v>20</v>
      </c>
      <c r="C39" s="246"/>
      <c r="D39" s="246"/>
      <c r="E39" s="246"/>
      <c r="F39" s="246"/>
      <c r="G39" s="246"/>
      <c r="H39" s="246"/>
      <c r="I39" s="246"/>
      <c r="J39" s="246"/>
      <c r="K39" s="247"/>
      <c r="L39" s="248" t="e">
        <f>SUM(L7:O37)</f>
        <v>#REF!</v>
      </c>
      <c r="M39" s="249"/>
      <c r="N39" s="249"/>
      <c r="O39" s="250"/>
      <c r="P39" s="251"/>
      <c r="Q39" s="252"/>
      <c r="R39" s="252"/>
      <c r="S39" s="252"/>
      <c r="T39" s="252"/>
      <c r="U39" s="252"/>
      <c r="V39" s="253"/>
      <c r="W39" s="254" t="e">
        <f>IF(SUM($W$6,$W$13,$W$18,$W$24,$W$28)&gt;2000000,2000000,SUM($W$6,$W$13,$W$18,$W$24,$W$28))</f>
        <v>#REF!</v>
      </c>
      <c r="X39" s="255"/>
      <c r="Y39" s="255"/>
      <c r="Z39" s="256"/>
      <c r="AA39" s="257" t="e">
        <f>L39-W39-SUM(AA7:AD37)</f>
        <v>#REF!</v>
      </c>
      <c r="AB39" s="258"/>
      <c r="AC39" s="258"/>
      <c r="AD39" s="259"/>
      <c r="AE39" s="260"/>
      <c r="AF39" s="261"/>
      <c r="AG39" s="53"/>
      <c r="AH39" s="262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4"/>
    </row>
    <row r="40" spans="1:47" x14ac:dyDescent="0.45">
      <c r="B40" s="39"/>
      <c r="C40" s="39"/>
      <c r="D40" s="39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15.6" thickBot="1" x14ac:dyDescent="0.5">
      <c r="A41" s="12" t="s">
        <v>21</v>
      </c>
    </row>
    <row r="42" spans="1:47" x14ac:dyDescent="0.45">
      <c r="B42" s="215" t="s">
        <v>22</v>
      </c>
      <c r="C42" s="216"/>
      <c r="D42" s="216"/>
      <c r="E42" s="216"/>
      <c r="F42" s="216"/>
      <c r="G42" s="216"/>
      <c r="H42" s="216"/>
      <c r="I42" s="216"/>
      <c r="J42" s="216"/>
      <c r="K42" s="218" t="s">
        <v>23</v>
      </c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8" t="s">
        <v>24</v>
      </c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80"/>
      <c r="AI42" s="178" t="s">
        <v>25</v>
      </c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80"/>
    </row>
    <row r="43" spans="1:47" x14ac:dyDescent="0.45">
      <c r="B43" s="238">
        <v>45017</v>
      </c>
      <c r="C43" s="239"/>
      <c r="D43" s="239"/>
      <c r="E43" s="239"/>
      <c r="F43" s="239"/>
      <c r="G43" s="190" t="s">
        <v>26</v>
      </c>
      <c r="H43" s="190"/>
      <c r="I43" s="190"/>
      <c r="J43" s="14"/>
      <c r="K43" s="240" t="s">
        <v>27</v>
      </c>
      <c r="L43" s="241"/>
      <c r="M43" s="241"/>
      <c r="N43" s="241" t="e">
        <f>#REF!</f>
        <v>#REF!</v>
      </c>
      <c r="O43" s="241"/>
      <c r="P43" s="41" t="s">
        <v>28</v>
      </c>
      <c r="Q43" s="41"/>
      <c r="R43" s="97"/>
      <c r="S43" s="97"/>
      <c r="T43" s="41"/>
      <c r="U43" s="41"/>
      <c r="V43" s="41"/>
      <c r="W43" s="242" t="s">
        <v>27</v>
      </c>
      <c r="X43" s="243"/>
      <c r="Y43" s="243"/>
      <c r="Z43" s="243" t="e">
        <f>#REF!</f>
        <v>#REF!</v>
      </c>
      <c r="AA43" s="243"/>
      <c r="AB43" s="243"/>
      <c r="AC43" s="243"/>
      <c r="AD43" s="243"/>
      <c r="AE43" s="97" t="s">
        <v>29</v>
      </c>
      <c r="AH43" s="99"/>
      <c r="AI43" s="100"/>
      <c r="AJ43" s="98"/>
      <c r="AK43" s="98"/>
      <c r="AL43" s="98"/>
      <c r="AM43" s="41"/>
      <c r="AN43" s="41"/>
      <c r="AO43" s="241" t="s">
        <v>27</v>
      </c>
      <c r="AP43" s="241"/>
      <c r="AQ43" s="241" t="e">
        <f>#REF!</f>
        <v>#REF!</v>
      </c>
      <c r="AR43" s="241"/>
      <c r="AS43" s="241"/>
      <c r="AT43" s="241" t="s">
        <v>30</v>
      </c>
      <c r="AU43" s="244"/>
    </row>
    <row r="44" spans="1:47" ht="15.6" thickBot="1" x14ac:dyDescent="0.5">
      <c r="B44" s="43"/>
      <c r="C44" s="236" t="e">
        <f>#REF!</f>
        <v>#REF!</v>
      </c>
      <c r="D44" s="236"/>
      <c r="E44" s="236"/>
      <c r="F44" s="236"/>
      <c r="G44" s="236"/>
      <c r="H44" s="234" t="s">
        <v>31</v>
      </c>
      <c r="I44" s="234"/>
      <c r="J44" s="234"/>
      <c r="K44" s="237" t="s">
        <v>32</v>
      </c>
      <c r="L44" s="234"/>
      <c r="M44" s="234"/>
      <c r="N44" s="234" t="e">
        <f>#REF!</f>
        <v>#REF!</v>
      </c>
      <c r="O44" s="234"/>
      <c r="P44" s="44" t="s">
        <v>28</v>
      </c>
      <c r="Q44" s="234" t="s">
        <v>33</v>
      </c>
      <c r="R44" s="234"/>
      <c r="S44" s="234"/>
      <c r="T44" s="234" t="e">
        <f>#REF!&amp;"名"</f>
        <v>#REF!</v>
      </c>
      <c r="U44" s="234"/>
      <c r="V44" s="44" t="s">
        <v>34</v>
      </c>
      <c r="W44" s="235" t="s">
        <v>32</v>
      </c>
      <c r="X44" s="234"/>
      <c r="Y44" s="234"/>
      <c r="Z44" s="234" t="e">
        <f>#REF!</f>
        <v>#REF!</v>
      </c>
      <c r="AA44" s="234"/>
      <c r="AB44" s="234"/>
      <c r="AC44" s="44" t="s">
        <v>29</v>
      </c>
      <c r="AD44" s="234" t="s">
        <v>35</v>
      </c>
      <c r="AE44" s="234"/>
      <c r="AF44" s="234" t="e">
        <f>#REF!&amp;"日"</f>
        <v>#REF!</v>
      </c>
      <c r="AG44" s="234"/>
      <c r="AH44" s="45" t="s">
        <v>34</v>
      </c>
      <c r="AI44" s="235" t="s">
        <v>36</v>
      </c>
      <c r="AJ44" s="234"/>
      <c r="AK44" s="234" t="s">
        <v>37</v>
      </c>
      <c r="AL44" s="234"/>
      <c r="AM44" s="234"/>
      <c r="AN44" s="234" t="e">
        <f>#REF!</f>
        <v>#REF!</v>
      </c>
      <c r="AO44" s="234"/>
      <c r="AP44" s="44" t="s">
        <v>28</v>
      </c>
      <c r="AQ44" s="234" t="s">
        <v>33</v>
      </c>
      <c r="AR44" s="234"/>
      <c r="AS44" s="234" t="e">
        <f>#REF!</f>
        <v>#REF!</v>
      </c>
      <c r="AT44" s="234"/>
      <c r="AU44" s="45" t="s">
        <v>28</v>
      </c>
    </row>
    <row r="45" spans="1:47" x14ac:dyDescent="0.45">
      <c r="B45" s="39"/>
      <c r="C45" s="39"/>
      <c r="D45" s="39"/>
      <c r="E45" s="39"/>
      <c r="F45" s="39"/>
      <c r="G45" s="39"/>
      <c r="H45" s="39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</row>
    <row r="46" spans="1:47" ht="15.6" thickBot="1" x14ac:dyDescent="0.5">
      <c r="A46" s="12" t="s">
        <v>38</v>
      </c>
    </row>
    <row r="47" spans="1:47" x14ac:dyDescent="0.45">
      <c r="B47" s="215" t="s">
        <v>39</v>
      </c>
      <c r="C47" s="216"/>
      <c r="D47" s="216"/>
      <c r="E47" s="216"/>
      <c r="F47" s="216"/>
      <c r="G47" s="216"/>
      <c r="H47" s="216"/>
      <c r="I47" s="216"/>
      <c r="J47" s="216"/>
      <c r="K47" s="217"/>
      <c r="L47" s="218" t="s">
        <v>40</v>
      </c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80"/>
    </row>
    <row r="48" spans="1:47" x14ac:dyDescent="0.45">
      <c r="B48" s="219" t="e">
        <f>IF(#REF!="","",#REF!)</f>
        <v>#REF!</v>
      </c>
      <c r="C48" s="220"/>
      <c r="D48" s="220"/>
      <c r="E48" s="220"/>
      <c r="F48" s="220"/>
      <c r="G48" s="220"/>
      <c r="H48" s="220"/>
      <c r="I48" s="220"/>
      <c r="J48" s="220"/>
      <c r="K48" s="221"/>
      <c r="L48" s="231" t="e">
        <f>IF(#REF!="","",#REF!)</f>
        <v>#REF!</v>
      </c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3"/>
    </row>
    <row r="49" spans="1:47" x14ac:dyDescent="0.45">
      <c r="B49" s="219" t="e">
        <f>IF(#REF!="","",#REF!)</f>
        <v>#REF!</v>
      </c>
      <c r="C49" s="220"/>
      <c r="D49" s="220"/>
      <c r="E49" s="220"/>
      <c r="F49" s="220"/>
      <c r="G49" s="220"/>
      <c r="H49" s="220"/>
      <c r="I49" s="220"/>
      <c r="J49" s="220"/>
      <c r="K49" s="221"/>
      <c r="L49" s="231" t="e">
        <f>IF(#REF!="","",#REF!)</f>
        <v>#REF!</v>
      </c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3"/>
    </row>
    <row r="50" spans="1:47" ht="15.6" thickBot="1" x14ac:dyDescent="0.5">
      <c r="B50" s="225" t="e">
        <f>IF(#REF!="","",#REF!)</f>
        <v>#REF!</v>
      </c>
      <c r="C50" s="226"/>
      <c r="D50" s="226"/>
      <c r="E50" s="226"/>
      <c r="F50" s="226"/>
      <c r="G50" s="226"/>
      <c r="H50" s="226"/>
      <c r="I50" s="226"/>
      <c r="J50" s="226"/>
      <c r="K50" s="227"/>
      <c r="L50" s="228" t="e">
        <f>IF(#REF!="","",#REF!)</f>
        <v>#REF!</v>
      </c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30"/>
    </row>
    <row r="51" spans="1:47" x14ac:dyDescent="0.45">
      <c r="B51" s="3"/>
      <c r="C51" s="3"/>
      <c r="D51" s="3"/>
      <c r="E51" s="3"/>
      <c r="F51" s="3"/>
      <c r="G51" s="3"/>
      <c r="H51" s="3"/>
      <c r="I51" s="3"/>
      <c r="J51" s="3"/>
      <c r="K51" s="3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1:47" ht="15.6" thickBot="1" x14ac:dyDescent="0.5">
      <c r="A52" s="12" t="s">
        <v>41</v>
      </c>
    </row>
    <row r="53" spans="1:47" x14ac:dyDescent="0.45">
      <c r="B53" s="215" t="s">
        <v>39</v>
      </c>
      <c r="C53" s="216"/>
      <c r="D53" s="216"/>
      <c r="E53" s="216"/>
      <c r="F53" s="216"/>
      <c r="G53" s="216"/>
      <c r="H53" s="216"/>
      <c r="I53" s="216"/>
      <c r="J53" s="216"/>
      <c r="K53" s="217"/>
      <c r="L53" s="218" t="s">
        <v>42</v>
      </c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80"/>
    </row>
    <row r="54" spans="1:47" x14ac:dyDescent="0.45">
      <c r="B54" s="219" t="e">
        <f>IF(#REF!="","",#REF!)</f>
        <v>#REF!</v>
      </c>
      <c r="C54" s="220"/>
      <c r="D54" s="220"/>
      <c r="E54" s="220"/>
      <c r="F54" s="220"/>
      <c r="G54" s="220"/>
      <c r="H54" s="220"/>
      <c r="I54" s="220"/>
      <c r="J54" s="220"/>
      <c r="K54" s="221"/>
      <c r="L54" s="222" t="e">
        <f>IF(#REF!="","",#REF!)</f>
        <v>#REF!</v>
      </c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4"/>
    </row>
    <row r="55" spans="1:47" ht="15.6" thickBot="1" x14ac:dyDescent="0.5">
      <c r="B55" s="225" t="e">
        <f>IF(#REF!="","",#REF!)</f>
        <v>#REF!</v>
      </c>
      <c r="C55" s="226"/>
      <c r="D55" s="226"/>
      <c r="E55" s="226"/>
      <c r="F55" s="226"/>
      <c r="G55" s="226"/>
      <c r="H55" s="226"/>
      <c r="I55" s="226"/>
      <c r="J55" s="226"/>
      <c r="K55" s="227"/>
      <c r="L55" s="228" t="e">
        <f>IF(#REF!="","",#REF!)</f>
        <v>#REF!</v>
      </c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30"/>
    </row>
    <row r="56" spans="1:47" x14ac:dyDescent="0.45">
      <c r="B56" s="3"/>
      <c r="C56" s="3"/>
      <c r="D56" s="3"/>
      <c r="E56" s="3"/>
      <c r="F56" s="3"/>
      <c r="G56" s="3"/>
      <c r="H56" s="3"/>
      <c r="I56" s="3"/>
      <c r="J56" s="3"/>
      <c r="K56" s="3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1:47" ht="15.6" thickBot="1" x14ac:dyDescent="0.5">
      <c r="A57" s="12" t="s">
        <v>43</v>
      </c>
    </row>
    <row r="58" spans="1:47" x14ac:dyDescent="0.45">
      <c r="B58" s="178" t="s">
        <v>44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80"/>
      <c r="W58" s="178" t="s">
        <v>45</v>
      </c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80"/>
      <c r="AM58" s="178" t="s">
        <v>46</v>
      </c>
      <c r="AN58" s="179"/>
      <c r="AO58" s="179"/>
      <c r="AP58" s="179"/>
      <c r="AQ58" s="179"/>
      <c r="AR58" s="179"/>
      <c r="AS58" s="179"/>
      <c r="AT58" s="179"/>
      <c r="AU58" s="180"/>
    </row>
    <row r="59" spans="1:47" x14ac:dyDescent="0.45">
      <c r="B59" s="150" t="s">
        <v>47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83"/>
      <c r="P59" s="151" t="s">
        <v>48</v>
      </c>
      <c r="Q59" s="151"/>
      <c r="R59" s="151"/>
      <c r="S59" s="151"/>
      <c r="T59" s="151"/>
      <c r="U59" s="151"/>
      <c r="V59" s="184"/>
      <c r="W59" s="185" t="s">
        <v>47</v>
      </c>
      <c r="X59" s="186"/>
      <c r="Y59" s="186"/>
      <c r="Z59" s="186"/>
      <c r="AA59" s="186"/>
      <c r="AB59" s="186"/>
      <c r="AC59" s="186"/>
      <c r="AD59" s="186"/>
      <c r="AE59" s="186"/>
      <c r="AF59" s="186"/>
      <c r="AG59" s="187"/>
      <c r="AH59" s="188" t="s">
        <v>48</v>
      </c>
      <c r="AI59" s="151"/>
      <c r="AJ59" s="151"/>
      <c r="AK59" s="151"/>
      <c r="AL59" s="184"/>
      <c r="AM59" s="189"/>
      <c r="AN59" s="190"/>
      <c r="AO59" s="190"/>
      <c r="AP59" s="190"/>
      <c r="AQ59" s="190"/>
      <c r="AR59" s="190"/>
      <c r="AS59" s="190"/>
      <c r="AT59" s="190"/>
      <c r="AU59" s="191"/>
    </row>
    <row r="60" spans="1:47" x14ac:dyDescent="0.45">
      <c r="B60" s="195" t="s">
        <v>49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7"/>
      <c r="P60" s="198" t="e">
        <f>W39</f>
        <v>#REF!</v>
      </c>
      <c r="Q60" s="198"/>
      <c r="R60" s="198"/>
      <c r="S60" s="198"/>
      <c r="T60" s="198"/>
      <c r="U60" s="198"/>
      <c r="V60" s="199"/>
      <c r="W60" s="209" t="s">
        <v>50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1"/>
      <c r="AH60" s="212" t="e">
        <f>W6</f>
        <v>#REF!</v>
      </c>
      <c r="AI60" s="213"/>
      <c r="AJ60" s="213"/>
      <c r="AK60" s="213"/>
      <c r="AL60" s="214"/>
      <c r="AM60" s="192"/>
      <c r="AN60" s="193"/>
      <c r="AO60" s="193"/>
      <c r="AP60" s="193"/>
      <c r="AQ60" s="193"/>
      <c r="AR60" s="193"/>
      <c r="AS60" s="193"/>
      <c r="AT60" s="193"/>
      <c r="AU60" s="194"/>
    </row>
    <row r="61" spans="1:47" x14ac:dyDescent="0.45">
      <c r="B61" s="195" t="s">
        <v>51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7"/>
      <c r="P61" s="198" t="e">
        <f>AA39</f>
        <v>#REF!</v>
      </c>
      <c r="Q61" s="198"/>
      <c r="R61" s="198"/>
      <c r="S61" s="198"/>
      <c r="T61" s="198"/>
      <c r="U61" s="198"/>
      <c r="V61" s="199"/>
      <c r="W61" s="195" t="s">
        <v>52</v>
      </c>
      <c r="X61" s="196"/>
      <c r="Y61" s="196"/>
      <c r="Z61" s="196"/>
      <c r="AA61" s="196"/>
      <c r="AB61" s="196"/>
      <c r="AC61" s="196"/>
      <c r="AD61" s="196"/>
      <c r="AE61" s="196"/>
      <c r="AF61" s="196"/>
      <c r="AG61" s="197"/>
      <c r="AH61" s="139" t="e">
        <f>W13</f>
        <v>#REF!</v>
      </c>
      <c r="AI61" s="140"/>
      <c r="AJ61" s="140"/>
      <c r="AK61" s="140"/>
      <c r="AL61" s="200"/>
      <c r="AM61" s="192"/>
      <c r="AN61" s="193"/>
      <c r="AO61" s="193"/>
      <c r="AP61" s="193"/>
      <c r="AQ61" s="193"/>
      <c r="AR61" s="193"/>
      <c r="AS61" s="193"/>
      <c r="AT61" s="193"/>
      <c r="AU61" s="194"/>
    </row>
    <row r="62" spans="1:47" x14ac:dyDescent="0.45">
      <c r="B62" s="93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4"/>
      <c r="P62" s="57"/>
      <c r="Q62" s="57"/>
      <c r="R62" s="57"/>
      <c r="S62" s="57"/>
      <c r="T62" s="57"/>
      <c r="U62" s="57"/>
      <c r="V62" s="80"/>
      <c r="W62" s="195" t="s">
        <v>53</v>
      </c>
      <c r="X62" s="196"/>
      <c r="Y62" s="196"/>
      <c r="Z62" s="196"/>
      <c r="AA62" s="196"/>
      <c r="AB62" s="196"/>
      <c r="AC62" s="196"/>
      <c r="AD62" s="196"/>
      <c r="AE62" s="196"/>
      <c r="AF62" s="196"/>
      <c r="AG62" s="197"/>
      <c r="AH62" s="139" t="e">
        <f>W18</f>
        <v>#REF!</v>
      </c>
      <c r="AI62" s="140"/>
      <c r="AJ62" s="140"/>
      <c r="AK62" s="140"/>
      <c r="AL62" s="200"/>
      <c r="AM62" s="192"/>
      <c r="AN62" s="193"/>
      <c r="AO62" s="193"/>
      <c r="AP62" s="193"/>
      <c r="AQ62" s="193"/>
      <c r="AR62" s="193"/>
      <c r="AS62" s="193"/>
      <c r="AT62" s="193"/>
      <c r="AU62" s="194"/>
    </row>
    <row r="63" spans="1:47" x14ac:dyDescent="0.45">
      <c r="B63" s="9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58"/>
      <c r="Q63" s="59"/>
      <c r="R63" s="59"/>
      <c r="S63" s="59"/>
      <c r="T63" s="59"/>
      <c r="U63" s="59"/>
      <c r="V63" s="96"/>
      <c r="W63" s="195" t="s">
        <v>54</v>
      </c>
      <c r="X63" s="196"/>
      <c r="Y63" s="196"/>
      <c r="Z63" s="196"/>
      <c r="AA63" s="196"/>
      <c r="AB63" s="196"/>
      <c r="AC63" s="196"/>
      <c r="AD63" s="196"/>
      <c r="AE63" s="196"/>
      <c r="AF63" s="196"/>
      <c r="AG63" s="197"/>
      <c r="AH63" s="139" t="e">
        <f>W24</f>
        <v>#REF!</v>
      </c>
      <c r="AI63" s="140"/>
      <c r="AJ63" s="140"/>
      <c r="AK63" s="140"/>
      <c r="AL63" s="200"/>
      <c r="AM63" s="192"/>
      <c r="AN63" s="193"/>
      <c r="AO63" s="193"/>
      <c r="AP63" s="193"/>
      <c r="AQ63" s="193"/>
      <c r="AR63" s="193"/>
      <c r="AS63" s="193"/>
      <c r="AT63" s="193"/>
      <c r="AU63" s="194"/>
    </row>
    <row r="64" spans="1:47" x14ac:dyDescent="0.45"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3"/>
      <c r="P64" s="204"/>
      <c r="Q64" s="204"/>
      <c r="R64" s="204"/>
      <c r="S64" s="204"/>
      <c r="T64" s="204"/>
      <c r="U64" s="204"/>
      <c r="V64" s="205"/>
      <c r="W64" s="201" t="s">
        <v>55</v>
      </c>
      <c r="X64" s="202"/>
      <c r="Y64" s="202"/>
      <c r="Z64" s="202"/>
      <c r="AA64" s="202"/>
      <c r="AB64" s="202"/>
      <c r="AC64" s="202"/>
      <c r="AD64" s="202"/>
      <c r="AE64" s="202"/>
      <c r="AF64" s="202"/>
      <c r="AG64" s="203"/>
      <c r="AH64" s="206" t="e">
        <f>W28</f>
        <v>#REF!</v>
      </c>
      <c r="AI64" s="207"/>
      <c r="AJ64" s="207"/>
      <c r="AK64" s="207"/>
      <c r="AL64" s="208"/>
      <c r="AM64" s="192"/>
      <c r="AN64" s="193"/>
      <c r="AO64" s="193"/>
      <c r="AP64" s="193"/>
      <c r="AQ64" s="193"/>
      <c r="AR64" s="193"/>
      <c r="AS64" s="193"/>
      <c r="AT64" s="193"/>
      <c r="AU64" s="194"/>
    </row>
    <row r="65" spans="1:47" ht="15.6" thickBot="1" x14ac:dyDescent="0.5">
      <c r="B65" s="166" t="s">
        <v>56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8"/>
      <c r="P65" s="169" t="e">
        <f>SUM(P60:V63)</f>
        <v>#REF!</v>
      </c>
      <c r="Q65" s="169"/>
      <c r="R65" s="169"/>
      <c r="S65" s="169"/>
      <c r="T65" s="169"/>
      <c r="U65" s="169"/>
      <c r="V65" s="170"/>
      <c r="W65" s="171" t="s">
        <v>57</v>
      </c>
      <c r="X65" s="172"/>
      <c r="Y65" s="172"/>
      <c r="Z65" s="172"/>
      <c r="AA65" s="172"/>
      <c r="AB65" s="172"/>
      <c r="AC65" s="172"/>
      <c r="AD65" s="172"/>
      <c r="AE65" s="172"/>
      <c r="AF65" s="172"/>
      <c r="AG65" s="173"/>
      <c r="AH65" s="174" t="e">
        <f>SUM(AH60:AL64)</f>
        <v>#REF!</v>
      </c>
      <c r="AI65" s="172"/>
      <c r="AJ65" s="172"/>
      <c r="AK65" s="172"/>
      <c r="AL65" s="175"/>
      <c r="AM65" s="176" t="e">
        <f>P65-AH65</f>
        <v>#REF!</v>
      </c>
      <c r="AN65" s="176"/>
      <c r="AO65" s="176"/>
      <c r="AP65" s="176"/>
      <c r="AQ65" s="176"/>
      <c r="AR65" s="176"/>
      <c r="AS65" s="176"/>
      <c r="AT65" s="176"/>
      <c r="AU65" s="177"/>
    </row>
    <row r="66" spans="1:47" x14ac:dyDescent="0.45">
      <c r="B66" s="39"/>
      <c r="C66" s="39"/>
      <c r="D66" s="39"/>
      <c r="E66" s="39"/>
      <c r="F66" s="39"/>
      <c r="G66" s="39"/>
      <c r="H66" s="39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spans="1:47" ht="15.6" thickBot="1" x14ac:dyDescent="0.5">
      <c r="A67" s="12" t="s">
        <v>58</v>
      </c>
    </row>
    <row r="68" spans="1:47" x14ac:dyDescent="0.45">
      <c r="B68" s="178" t="s">
        <v>59</v>
      </c>
      <c r="C68" s="179"/>
      <c r="D68" s="179"/>
      <c r="E68" s="179"/>
      <c r="F68" s="179"/>
      <c r="G68" s="179"/>
      <c r="H68" s="179"/>
      <c r="I68" s="180"/>
      <c r="J68" s="181" t="e">
        <f>#REF!</f>
        <v>#REF!</v>
      </c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2"/>
    </row>
    <row r="69" spans="1:47" ht="15.6" thickBot="1" x14ac:dyDescent="0.5">
      <c r="B69" s="145" t="s">
        <v>60</v>
      </c>
      <c r="C69" s="146"/>
      <c r="D69" s="146"/>
      <c r="E69" s="146"/>
      <c r="F69" s="146"/>
      <c r="G69" s="146"/>
      <c r="H69" s="146"/>
      <c r="I69" s="155"/>
      <c r="J69" s="156" t="e">
        <f>#REF!</f>
        <v>#REF!</v>
      </c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7"/>
    </row>
    <row r="70" spans="1:47" x14ac:dyDescent="0.45">
      <c r="B70" s="158"/>
      <c r="C70" s="159"/>
      <c r="D70" s="159"/>
      <c r="E70" s="159"/>
      <c r="F70" s="159"/>
      <c r="G70" s="159"/>
      <c r="H70" s="159"/>
      <c r="I70" s="159"/>
      <c r="J70" s="160" t="s">
        <v>61</v>
      </c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2" t="s">
        <v>62</v>
      </c>
      <c r="Y70" s="162"/>
      <c r="Z70" s="162"/>
      <c r="AA70" s="162"/>
      <c r="AB70" s="162"/>
      <c r="AC70" s="162"/>
      <c r="AD70" s="162" t="s">
        <v>63</v>
      </c>
      <c r="AE70" s="162"/>
      <c r="AF70" s="162"/>
      <c r="AG70" s="162"/>
      <c r="AH70" s="163" t="s">
        <v>64</v>
      </c>
      <c r="AI70" s="163"/>
      <c r="AJ70" s="163"/>
      <c r="AK70" s="163"/>
      <c r="AL70" s="163"/>
      <c r="AM70" s="164" t="s">
        <v>65</v>
      </c>
      <c r="AN70" s="161"/>
      <c r="AO70" s="161"/>
      <c r="AP70" s="161"/>
      <c r="AQ70" s="161"/>
      <c r="AR70" s="161"/>
      <c r="AS70" s="161"/>
      <c r="AT70" s="161"/>
      <c r="AU70" s="165"/>
    </row>
    <row r="71" spans="1:47" ht="24" x14ac:dyDescent="0.4">
      <c r="B71" s="150" t="s">
        <v>66</v>
      </c>
      <c r="C71" s="151"/>
      <c r="D71" s="151"/>
      <c r="E71" s="151"/>
      <c r="F71" s="151"/>
      <c r="G71" s="151"/>
      <c r="H71" s="151"/>
      <c r="I71" s="151"/>
      <c r="J71" s="152" t="e">
        <f>#REF!</f>
        <v>#REF!</v>
      </c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 t="e">
        <f>#REF!</f>
        <v>#REF!</v>
      </c>
      <c r="Y71" s="153"/>
      <c r="Z71" s="153"/>
      <c r="AA71" s="153"/>
      <c r="AB71" s="153"/>
      <c r="AC71" s="153"/>
      <c r="AD71" s="153" t="e">
        <f>#REF!</f>
        <v>#REF!</v>
      </c>
      <c r="AE71" s="153" ph="1"/>
      <c r="AF71" s="153" ph="1"/>
      <c r="AG71" s="153" ph="1"/>
      <c r="AH71" s="153" t="e">
        <f>#REF!</f>
        <v>#REF!</v>
      </c>
      <c r="AI71" s="153"/>
      <c r="AJ71" s="153"/>
      <c r="AK71" s="153"/>
      <c r="AL71" s="153"/>
      <c r="AM71" s="153" t="e">
        <f>#REF!</f>
        <v>#REF!</v>
      </c>
      <c r="AN71" s="153"/>
      <c r="AO71" s="153"/>
      <c r="AP71" s="153"/>
      <c r="AQ71" s="153"/>
      <c r="AR71" s="153"/>
      <c r="AS71" s="153"/>
      <c r="AT71" s="153"/>
      <c r="AU71" s="154"/>
    </row>
    <row r="72" spans="1:47" ht="24.6" thickBot="1" x14ac:dyDescent="0.45">
      <c r="B72" s="145" t="s">
        <v>67</v>
      </c>
      <c r="C72" s="146"/>
      <c r="D72" s="146"/>
      <c r="E72" s="146"/>
      <c r="F72" s="146"/>
      <c r="G72" s="146"/>
      <c r="H72" s="146"/>
      <c r="I72" s="146"/>
      <c r="J72" s="147" t="e">
        <f>#REF!</f>
        <v>#REF!</v>
      </c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 t="e">
        <f>#REF!</f>
        <v>#REF!</v>
      </c>
      <c r="Y72" s="148"/>
      <c r="Z72" s="148"/>
      <c r="AA72" s="148"/>
      <c r="AB72" s="148"/>
      <c r="AC72" s="148"/>
      <c r="AD72" s="148" t="e">
        <f>#REF!</f>
        <v>#REF!</v>
      </c>
      <c r="AE72" s="148" ph="1"/>
      <c r="AF72" s="148" ph="1"/>
      <c r="AG72" s="148" ph="1"/>
      <c r="AH72" s="148" t="e">
        <f>#REF!</f>
        <v>#REF!</v>
      </c>
      <c r="AI72" s="148"/>
      <c r="AJ72" s="148"/>
      <c r="AK72" s="148"/>
      <c r="AL72" s="148"/>
      <c r="AM72" s="148" t="e">
        <f>#REF!</f>
        <v>#REF!</v>
      </c>
      <c r="AN72" s="148"/>
      <c r="AO72" s="148"/>
      <c r="AP72" s="148"/>
      <c r="AQ72" s="148"/>
      <c r="AR72" s="148"/>
      <c r="AS72" s="148"/>
      <c r="AT72" s="148"/>
      <c r="AU72" s="149"/>
    </row>
    <row r="78" spans="1:47" ht="24" x14ac:dyDescent="0.4">
      <c r="AE78" s="12" ph="1"/>
      <c r="AF78" s="12" ph="1"/>
      <c r="AG78" s="12" ph="1"/>
    </row>
    <row r="79" spans="1:47" ht="24" x14ac:dyDescent="0.4">
      <c r="AE79" s="12" ph="1"/>
      <c r="AF79" s="12" ph="1"/>
      <c r="AG79" s="12" ph="1"/>
    </row>
    <row r="84" spans="31:33" ht="24" x14ac:dyDescent="0.4">
      <c r="AE84" s="12" ph="1"/>
      <c r="AF84" s="12" ph="1"/>
      <c r="AG84" s="12" ph="1"/>
    </row>
    <row r="85" spans="31:33" ht="24" x14ac:dyDescent="0.4">
      <c r="AE85" s="12" ph="1"/>
      <c r="AF85" s="12" ph="1"/>
      <c r="AG85" s="12" ph="1"/>
    </row>
    <row r="86" spans="31:33" ht="24" x14ac:dyDescent="0.4">
      <c r="AE86" s="12" ph="1"/>
      <c r="AF86" s="12" ph="1"/>
      <c r="AG86" s="12" ph="1"/>
    </row>
    <row r="87" spans="31:33" ht="24" x14ac:dyDescent="0.4">
      <c r="AE87" s="12" ph="1"/>
      <c r="AF87" s="12" ph="1"/>
      <c r="AG87" s="12" ph="1"/>
    </row>
    <row r="88" spans="31:33" ht="24" x14ac:dyDescent="0.4">
      <c r="AE88" s="12" ph="1"/>
      <c r="AF88" s="12" ph="1"/>
      <c r="AG88" s="12" ph="1"/>
    </row>
    <row r="89" spans="31:33" ht="24" x14ac:dyDescent="0.4">
      <c r="AE89" s="12" ph="1"/>
      <c r="AF89" s="12" ph="1"/>
      <c r="AG89" s="12" ph="1"/>
    </row>
    <row r="90" spans="31:33" ht="24" x14ac:dyDescent="0.4">
      <c r="AE90" s="12" ph="1"/>
      <c r="AF90" s="12" ph="1"/>
      <c r="AG90" s="12" ph="1"/>
    </row>
    <row r="91" spans="31:33" ht="24" x14ac:dyDescent="0.4">
      <c r="AE91" s="12" ph="1"/>
      <c r="AF91" s="12" ph="1"/>
      <c r="AG91" s="12" ph="1"/>
    </row>
    <row r="92" spans="31:33" ht="24" x14ac:dyDescent="0.4">
      <c r="AE92" s="12" ph="1"/>
      <c r="AF92" s="12" ph="1"/>
      <c r="AG92" s="12" ph="1"/>
    </row>
    <row r="93" spans="31:33" ht="24" x14ac:dyDescent="0.4">
      <c r="AE93" s="12" ph="1"/>
      <c r="AF93" s="12" ph="1"/>
      <c r="AG93" s="12" ph="1"/>
    </row>
    <row r="94" spans="31:33" ht="24" x14ac:dyDescent="0.4">
      <c r="AE94" s="12" ph="1"/>
      <c r="AF94" s="12" ph="1"/>
      <c r="AG94" s="12" ph="1"/>
    </row>
    <row r="95" spans="31:33" ht="24" x14ac:dyDescent="0.4">
      <c r="AE95" s="12" ph="1"/>
      <c r="AF95" s="12" ph="1"/>
      <c r="AG95" s="12" ph="1"/>
    </row>
    <row r="100" spans="31:33" ht="24" x14ac:dyDescent="0.4">
      <c r="AE100" s="12" ph="1"/>
      <c r="AF100" s="12" ph="1"/>
      <c r="AG100" s="12" ph="1"/>
    </row>
    <row r="101" spans="31:33" ht="24" x14ac:dyDescent="0.4">
      <c r="AE101" s="12" ph="1"/>
      <c r="AF101" s="12" ph="1"/>
      <c r="AG101" s="12" ph="1"/>
    </row>
    <row r="102" spans="31:33" ht="24" x14ac:dyDescent="0.4">
      <c r="AE102" s="12" ph="1"/>
      <c r="AF102" s="12" ph="1"/>
      <c r="AG102" s="12" ph="1"/>
    </row>
    <row r="103" spans="31:33" ht="24" x14ac:dyDescent="0.4">
      <c r="AE103" s="12" ph="1"/>
      <c r="AF103" s="12" ph="1"/>
      <c r="AG103" s="12" ph="1"/>
    </row>
    <row r="104" spans="31:33" ht="24" x14ac:dyDescent="0.4">
      <c r="AE104" s="12" ph="1"/>
      <c r="AF104" s="12" ph="1"/>
      <c r="AG104" s="12" ph="1"/>
    </row>
    <row r="105" spans="31:33" ht="24" x14ac:dyDescent="0.4">
      <c r="AE105" s="12" ph="1"/>
      <c r="AF105" s="12" ph="1"/>
      <c r="AG105" s="12" ph="1"/>
    </row>
    <row r="110" spans="31:33" ht="24" x14ac:dyDescent="0.4">
      <c r="AE110" s="12" ph="1"/>
      <c r="AF110" s="12" ph="1"/>
      <c r="AG110" s="12" ph="1"/>
    </row>
    <row r="111" spans="31:33" ht="24" x14ac:dyDescent="0.4">
      <c r="AE111" s="12" ph="1"/>
      <c r="AF111" s="12" ph="1"/>
      <c r="AG111" s="12" ph="1"/>
    </row>
    <row r="112" spans="31:33" ht="24" x14ac:dyDescent="0.4">
      <c r="AE112" s="12" ph="1"/>
      <c r="AF112" s="12" ph="1"/>
      <c r="AG112" s="12" ph="1"/>
    </row>
    <row r="113" spans="31:33" ht="24" x14ac:dyDescent="0.4">
      <c r="AE113" s="12" ph="1"/>
      <c r="AF113" s="12" ph="1"/>
      <c r="AG113" s="12" ph="1"/>
    </row>
    <row r="114" spans="31:33" ht="24" x14ac:dyDescent="0.4">
      <c r="AE114" s="12" ph="1"/>
      <c r="AF114" s="12" ph="1"/>
      <c r="AG114" s="12" ph="1"/>
    </row>
    <row r="115" spans="31:33" ht="24" x14ac:dyDescent="0.4">
      <c r="AE115" s="12" ph="1"/>
      <c r="AF115" s="12" ph="1"/>
      <c r="AG115" s="12" ph="1"/>
    </row>
    <row r="120" spans="31:33" ht="24" x14ac:dyDescent="0.4">
      <c r="AE120" s="12" ph="1"/>
      <c r="AF120" s="12" ph="1"/>
      <c r="AG120" s="12" ph="1"/>
    </row>
    <row r="121" spans="31:33" ht="24" x14ac:dyDescent="0.4">
      <c r="AE121" s="12" ph="1"/>
      <c r="AF121" s="12" ph="1"/>
      <c r="AG121" s="12" ph="1"/>
    </row>
    <row r="122" spans="31:33" ht="24" x14ac:dyDescent="0.4">
      <c r="AE122" s="12" ph="1"/>
      <c r="AF122" s="12" ph="1"/>
      <c r="AG122" s="12" ph="1"/>
    </row>
    <row r="123" spans="31:33" ht="24" x14ac:dyDescent="0.4">
      <c r="AE123" s="12" ph="1"/>
      <c r="AF123" s="12" ph="1"/>
      <c r="AG123" s="12" ph="1"/>
    </row>
    <row r="124" spans="31:33" ht="24" x14ac:dyDescent="0.4">
      <c r="AE124" s="12" ph="1"/>
      <c r="AF124" s="12" ph="1"/>
      <c r="AG124" s="12" ph="1"/>
    </row>
    <row r="125" spans="31:33" ht="24" x14ac:dyDescent="0.4">
      <c r="AE125" s="12" ph="1"/>
      <c r="AF125" s="12" ph="1"/>
      <c r="AG125" s="12" ph="1"/>
    </row>
    <row r="126" spans="31:33" ht="24" x14ac:dyDescent="0.4">
      <c r="AE126" s="12" ph="1"/>
      <c r="AF126" s="12" ph="1"/>
      <c r="AG126" s="12" ph="1"/>
    </row>
    <row r="131" spans="31:33" ht="24" x14ac:dyDescent="0.4">
      <c r="AE131" s="12" ph="1"/>
      <c r="AF131" s="12" ph="1"/>
      <c r="AG131" s="12" ph="1"/>
    </row>
    <row r="132" spans="31:33" ht="24" x14ac:dyDescent="0.4">
      <c r="AE132" s="12" ph="1"/>
      <c r="AF132" s="12" ph="1"/>
      <c r="AG132" s="12" ph="1"/>
    </row>
    <row r="133" spans="31:33" ht="24" x14ac:dyDescent="0.4">
      <c r="AE133" s="12" ph="1"/>
      <c r="AF133" s="12" ph="1"/>
      <c r="AG133" s="12" ph="1"/>
    </row>
    <row r="134" spans="31:33" ht="24" x14ac:dyDescent="0.4">
      <c r="AE134" s="12" ph="1"/>
      <c r="AF134" s="12" ph="1"/>
      <c r="AG134" s="12" ph="1"/>
    </row>
    <row r="135" spans="31:33" ht="24" x14ac:dyDescent="0.4">
      <c r="AE135" s="12" ph="1"/>
      <c r="AF135" s="12" ph="1"/>
      <c r="AG135" s="12" ph="1"/>
    </row>
    <row r="136" spans="31:33" ht="24" x14ac:dyDescent="0.4">
      <c r="AE136" s="12" ph="1"/>
      <c r="AF136" s="12" ph="1"/>
      <c r="AG136" s="12" ph="1"/>
    </row>
    <row r="141" spans="31:33" ht="24" x14ac:dyDescent="0.4">
      <c r="AE141" s="12" ph="1"/>
      <c r="AF141" s="12" ph="1"/>
      <c r="AG141" s="12" ph="1"/>
    </row>
    <row r="142" spans="31:33" ht="24" x14ac:dyDescent="0.4">
      <c r="AE142" s="12" ph="1"/>
      <c r="AF142" s="12" ph="1"/>
      <c r="AG142" s="12" ph="1"/>
    </row>
    <row r="143" spans="31:33" ht="24" x14ac:dyDescent="0.4">
      <c r="AE143" s="12" ph="1"/>
      <c r="AF143" s="12" ph="1"/>
      <c r="AG143" s="12" ph="1"/>
    </row>
    <row r="144" spans="31:33" ht="24" x14ac:dyDescent="0.4">
      <c r="AE144" s="12" ph="1"/>
      <c r="AF144" s="12" ph="1"/>
      <c r="AG144" s="12" ph="1"/>
    </row>
    <row r="145" spans="31:33" ht="24" x14ac:dyDescent="0.4">
      <c r="AE145" s="12" ph="1"/>
      <c r="AF145" s="12" ph="1"/>
      <c r="AG145" s="12" ph="1"/>
    </row>
    <row r="146" spans="31:33" ht="24" x14ac:dyDescent="0.4">
      <c r="AE146" s="12" ph="1"/>
      <c r="AF146" s="12" ph="1"/>
      <c r="AG146" s="12" ph="1"/>
    </row>
    <row r="151" spans="31:33" ht="24" x14ac:dyDescent="0.4">
      <c r="AE151" s="12" ph="1"/>
      <c r="AF151" s="12" ph="1"/>
      <c r="AG151" s="12" ph="1"/>
    </row>
    <row r="152" spans="31:33" ht="24" x14ac:dyDescent="0.4">
      <c r="AE152" s="12" ph="1"/>
      <c r="AF152" s="12" ph="1"/>
      <c r="AG152" s="12" ph="1"/>
    </row>
    <row r="153" spans="31:33" ht="24" x14ac:dyDescent="0.4">
      <c r="AE153" s="12" ph="1"/>
      <c r="AF153" s="12" ph="1"/>
      <c r="AG153" s="12" ph="1"/>
    </row>
    <row r="154" spans="31:33" ht="24" x14ac:dyDescent="0.4">
      <c r="AE154" s="12" ph="1"/>
      <c r="AF154" s="12" ph="1"/>
      <c r="AG154" s="12" ph="1"/>
    </row>
  </sheetData>
  <mergeCells count="317"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showZeros="0" view="pageBreakPreview" zoomScaleSheetLayoutView="100" workbookViewId="0">
      <pane ySplit="5" topLeftCell="A34" activePane="bottomLeft" state="frozen"/>
      <selection activeCell="BE15" sqref="BE15:BH15"/>
      <selection pane="bottomLeft" activeCell="AD12" sqref="AD12"/>
    </sheetView>
  </sheetViews>
  <sheetFormatPr defaultColWidth="2.5" defaultRowHeight="15" x14ac:dyDescent="0.45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19921875" style="12" bestFit="1" customWidth="1"/>
    <col min="32" max="32" width="2.5" style="12" customWidth="1"/>
    <col min="33" max="33" width="9.19921875" style="12" customWidth="1"/>
    <col min="34" max="34" width="2.5" style="12" customWidth="1"/>
    <col min="35" max="16384" width="2.5" style="12"/>
  </cols>
  <sheetData>
    <row r="1" spans="1:47" x14ac:dyDescent="0.45">
      <c r="A1" s="300" t="s">
        <v>68</v>
      </c>
      <c r="B1" s="300"/>
      <c r="C1" s="300"/>
      <c r="D1" s="300"/>
      <c r="E1" s="61"/>
      <c r="AI1" s="301" t="e">
        <f>#REF!</f>
        <v>#REF!</v>
      </c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47" x14ac:dyDescent="0.45">
      <c r="A2" s="302" t="s">
        <v>69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</row>
    <row r="3" spans="1:47" ht="15.6" thickBot="1" x14ac:dyDescent="0.5">
      <c r="A3" s="317" t="s">
        <v>2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</row>
    <row r="4" spans="1:47" x14ac:dyDescent="0.45">
      <c r="B4" s="178" t="s">
        <v>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303"/>
      <c r="W4" s="164" t="s">
        <v>4</v>
      </c>
      <c r="X4" s="161"/>
      <c r="Y4" s="161"/>
      <c r="Z4" s="161"/>
      <c r="AA4" s="161"/>
      <c r="AB4" s="161"/>
      <c r="AC4" s="161"/>
      <c r="AD4" s="161"/>
      <c r="AE4" s="164" t="s">
        <v>5</v>
      </c>
      <c r="AF4" s="161"/>
      <c r="AG4" s="304"/>
      <c r="AH4" s="164" t="s">
        <v>6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5"/>
    </row>
    <row r="5" spans="1:47" x14ac:dyDescent="0.45">
      <c r="B5" s="309" t="s">
        <v>7</v>
      </c>
      <c r="C5" s="306"/>
      <c r="D5" s="306"/>
      <c r="E5" s="306"/>
      <c r="F5" s="306"/>
      <c r="G5" s="306"/>
      <c r="H5" s="306"/>
      <c r="I5" s="306"/>
      <c r="J5" s="306"/>
      <c r="K5" s="307"/>
      <c r="L5" s="305" t="s">
        <v>8</v>
      </c>
      <c r="M5" s="306"/>
      <c r="N5" s="306"/>
      <c r="O5" s="307"/>
      <c r="P5" s="305" t="s">
        <v>9</v>
      </c>
      <c r="Q5" s="306"/>
      <c r="R5" s="306"/>
      <c r="S5" s="306"/>
      <c r="T5" s="306"/>
      <c r="U5" s="306"/>
      <c r="V5" s="307"/>
      <c r="W5" s="286" t="s">
        <v>10</v>
      </c>
      <c r="X5" s="287"/>
      <c r="Y5" s="287"/>
      <c r="Z5" s="288"/>
      <c r="AA5" s="188" t="s">
        <v>11</v>
      </c>
      <c r="AB5" s="151"/>
      <c r="AC5" s="151"/>
      <c r="AD5" s="183"/>
      <c r="AE5" s="305"/>
      <c r="AF5" s="306"/>
      <c r="AG5" s="307"/>
      <c r="AH5" s="305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8"/>
    </row>
    <row r="6" spans="1:47" x14ac:dyDescent="0.45">
      <c r="B6" s="289" t="s">
        <v>70</v>
      </c>
      <c r="C6" s="290"/>
      <c r="D6" s="290"/>
      <c r="E6" s="290"/>
      <c r="F6" s="290"/>
      <c r="G6" s="290"/>
      <c r="H6" s="290"/>
      <c r="I6" s="290"/>
      <c r="J6" s="290"/>
      <c r="K6" s="291"/>
      <c r="L6" s="292"/>
      <c r="M6" s="293"/>
      <c r="N6" s="293"/>
      <c r="O6" s="294"/>
      <c r="P6" s="295"/>
      <c r="Q6" s="296"/>
      <c r="R6" s="296"/>
      <c r="S6" s="296"/>
      <c r="U6" s="243"/>
      <c r="V6" s="273"/>
      <c r="W6" s="334"/>
      <c r="X6" s="335"/>
      <c r="Y6" s="335"/>
      <c r="Z6" s="336"/>
      <c r="AA6" s="13"/>
      <c r="AB6" s="14"/>
      <c r="AC6" s="14"/>
      <c r="AD6" s="15"/>
      <c r="AE6" s="54"/>
      <c r="AF6" s="82"/>
      <c r="AG6" s="55"/>
      <c r="AH6" s="283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5"/>
    </row>
    <row r="7" spans="1:47" x14ac:dyDescent="0.45">
      <c r="B7" s="16"/>
      <c r="C7" s="269" t="e">
        <f>IF(#REF!="","",#REF!)</f>
        <v>#REF!</v>
      </c>
      <c r="D7" s="269"/>
      <c r="E7" s="269"/>
      <c r="F7" s="269"/>
      <c r="G7" s="269"/>
      <c r="H7" s="269"/>
      <c r="I7" s="269"/>
      <c r="J7" s="269"/>
      <c r="K7" s="331"/>
      <c r="L7" s="131" t="e">
        <f>P7*U7</f>
        <v>#REF!</v>
      </c>
      <c r="M7" s="132"/>
      <c r="N7" s="132"/>
      <c r="O7" s="133"/>
      <c r="P7" s="134" t="e">
        <f>IF(#REF!="",0,50000)</f>
        <v>#REF!</v>
      </c>
      <c r="Q7" s="135"/>
      <c r="R7" s="135"/>
      <c r="S7" s="135"/>
      <c r="T7" s="25" t="e">
        <f>IF(#REF!="","","×")</f>
        <v>#REF!</v>
      </c>
      <c r="U7" s="332" t="e">
        <f>IF(#REF!="",0,#REF!)</f>
        <v>#REF!</v>
      </c>
      <c r="V7" s="333"/>
      <c r="W7" s="134" t="e">
        <f>L7</f>
        <v>#REF!</v>
      </c>
      <c r="X7" s="135"/>
      <c r="Y7" s="135"/>
      <c r="Z7" s="138"/>
      <c r="AA7" s="29"/>
      <c r="AD7" s="30"/>
      <c r="AE7" s="104" t="e">
        <f>IF(#REF!="","",#REF!)</f>
        <v>#REF!</v>
      </c>
      <c r="AF7" s="62" t="e">
        <f>IF(#REF!="","","～")</f>
        <v>#REF!</v>
      </c>
      <c r="AG7" s="105" t="e">
        <f>IF(#REF!="","","令和6年3月")</f>
        <v>#REF!</v>
      </c>
      <c r="AH7" s="268" t="e">
        <f>IF(#REF!="","","別紙「出張等計画書のとおり」")</f>
        <v>#REF!</v>
      </c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70"/>
    </row>
    <row r="8" spans="1:47" x14ac:dyDescent="0.45">
      <c r="B8" s="16"/>
      <c r="C8" s="269" t="e">
        <f>IF(#REF!="","",#REF!)</f>
        <v>#REF!</v>
      </c>
      <c r="D8" s="269"/>
      <c r="E8" s="269"/>
      <c r="F8" s="269"/>
      <c r="G8" s="269"/>
      <c r="H8" s="269"/>
      <c r="I8" s="269"/>
      <c r="J8" s="269"/>
      <c r="K8" s="331"/>
      <c r="L8" s="131" t="e">
        <f>P8*U8</f>
        <v>#REF!</v>
      </c>
      <c r="M8" s="132"/>
      <c r="N8" s="132"/>
      <c r="O8" s="133"/>
      <c r="P8" s="134" t="e">
        <f>IF(#REF!="",0,50000)</f>
        <v>#REF!</v>
      </c>
      <c r="Q8" s="135"/>
      <c r="R8" s="135"/>
      <c r="S8" s="135"/>
      <c r="T8" s="25" t="e">
        <f>IF(#REF!="","","×")</f>
        <v>#REF!</v>
      </c>
      <c r="U8" s="332" t="e">
        <f>IF(#REF!="",0,#REF!)</f>
        <v>#REF!</v>
      </c>
      <c r="V8" s="333"/>
      <c r="W8" s="134" t="e">
        <f>L8</f>
        <v>#REF!</v>
      </c>
      <c r="X8" s="135"/>
      <c r="Y8" s="135"/>
      <c r="Z8" s="138"/>
      <c r="AA8" s="29"/>
      <c r="AD8" s="30"/>
      <c r="AE8" s="104" t="e">
        <f>IF(#REF!="","",#REF!)</f>
        <v>#REF!</v>
      </c>
      <c r="AF8" s="62" t="e">
        <f>IF(#REF!="","","～")</f>
        <v>#REF!</v>
      </c>
      <c r="AG8" s="105" t="e">
        <f>IF(#REF!="","","令和6年3月")</f>
        <v>#REF!</v>
      </c>
      <c r="AH8" s="268" t="e">
        <f>IF(#REF!="","","別紙「出張等計画書のとおり」")</f>
        <v>#REF!</v>
      </c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70"/>
    </row>
    <row r="9" spans="1:47" x14ac:dyDescent="0.45">
      <c r="B9" s="16"/>
      <c r="C9" s="269" t="e">
        <f>IF(#REF!="","",#REF!)</f>
        <v>#REF!</v>
      </c>
      <c r="D9" s="269"/>
      <c r="E9" s="269"/>
      <c r="F9" s="269"/>
      <c r="G9" s="269"/>
      <c r="H9" s="269"/>
      <c r="I9" s="269"/>
      <c r="J9" s="269"/>
      <c r="K9" s="331"/>
      <c r="L9" s="131" t="e">
        <f t="shared" ref="L9:L11" si="0">P9*U9</f>
        <v>#REF!</v>
      </c>
      <c r="M9" s="132"/>
      <c r="N9" s="132"/>
      <c r="O9" s="133"/>
      <c r="P9" s="134" t="e">
        <f>IF(#REF!="",0,50000)</f>
        <v>#REF!</v>
      </c>
      <c r="Q9" s="135"/>
      <c r="R9" s="135"/>
      <c r="S9" s="135"/>
      <c r="T9" s="25" t="e">
        <f>IF(#REF!="","","×")</f>
        <v>#REF!</v>
      </c>
      <c r="U9" s="332" t="e">
        <f>IF(#REF!="",0,#REF!)</f>
        <v>#REF!</v>
      </c>
      <c r="V9" s="333"/>
      <c r="W9" s="134" t="e">
        <f t="shared" ref="W9:W11" si="1">L9</f>
        <v>#REF!</v>
      </c>
      <c r="X9" s="135"/>
      <c r="Y9" s="135"/>
      <c r="Z9" s="138"/>
      <c r="AA9" s="29"/>
      <c r="AD9" s="30"/>
      <c r="AE9" s="104" t="e">
        <f>IF(#REF!="","",#REF!)</f>
        <v>#REF!</v>
      </c>
      <c r="AF9" s="62" t="e">
        <f>IF(#REF!="","","～")</f>
        <v>#REF!</v>
      </c>
      <c r="AG9" s="105" t="e">
        <f>IF(#REF!="","","令和6年3月")</f>
        <v>#REF!</v>
      </c>
      <c r="AH9" s="268" t="e">
        <f>IF(#REF!="","","別紙「出張等計画書のとおり」")</f>
        <v>#REF!</v>
      </c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70"/>
    </row>
    <row r="10" spans="1:47" x14ac:dyDescent="0.45">
      <c r="B10" s="16"/>
      <c r="C10" s="269" t="e">
        <f>IF(#REF!="","",#REF!)</f>
        <v>#REF!</v>
      </c>
      <c r="D10" s="269"/>
      <c r="E10" s="269"/>
      <c r="F10" s="269"/>
      <c r="G10" s="269"/>
      <c r="H10" s="269"/>
      <c r="I10" s="269"/>
      <c r="J10" s="269"/>
      <c r="K10" s="331"/>
      <c r="L10" s="131" t="e">
        <f t="shared" si="0"/>
        <v>#REF!</v>
      </c>
      <c r="M10" s="132"/>
      <c r="N10" s="132"/>
      <c r="O10" s="133"/>
      <c r="P10" s="134" t="e">
        <f>IF(#REF!="",0,50000)</f>
        <v>#REF!</v>
      </c>
      <c r="Q10" s="135"/>
      <c r="R10" s="135"/>
      <c r="S10" s="135"/>
      <c r="T10" s="25" t="e">
        <f>IF(#REF!="","","×")</f>
        <v>#REF!</v>
      </c>
      <c r="U10" s="332" t="e">
        <f>IF(#REF!="",0,#REF!)</f>
        <v>#REF!</v>
      </c>
      <c r="V10" s="333"/>
      <c r="W10" s="134" t="e">
        <f t="shared" si="1"/>
        <v>#REF!</v>
      </c>
      <c r="X10" s="135"/>
      <c r="Y10" s="135"/>
      <c r="Z10" s="138"/>
      <c r="AA10" s="29"/>
      <c r="AD10" s="30"/>
      <c r="AE10" s="104" t="e">
        <f>IF(#REF!="","",#REF!)</f>
        <v>#REF!</v>
      </c>
      <c r="AF10" s="62" t="e">
        <f>IF(#REF!="","","～")</f>
        <v>#REF!</v>
      </c>
      <c r="AG10" s="105" t="e">
        <f>IF(#REF!="","","令和6年3月")</f>
        <v>#REF!</v>
      </c>
      <c r="AH10" s="268" t="e">
        <f>IF(#REF!="","","別紙「出張等計画書のとおり」")</f>
        <v>#REF!</v>
      </c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70"/>
    </row>
    <row r="11" spans="1:47" x14ac:dyDescent="0.45">
      <c r="B11" s="16"/>
      <c r="C11" s="269" t="e">
        <f>IF(#REF!="","",#REF!)</f>
        <v>#REF!</v>
      </c>
      <c r="D11" s="269"/>
      <c r="E11" s="269"/>
      <c r="F11" s="269"/>
      <c r="G11" s="269"/>
      <c r="H11" s="269"/>
      <c r="I11" s="269"/>
      <c r="J11" s="269"/>
      <c r="K11" s="331"/>
      <c r="L11" s="131" t="e">
        <f t="shared" si="0"/>
        <v>#REF!</v>
      </c>
      <c r="M11" s="132"/>
      <c r="N11" s="132"/>
      <c r="O11" s="133"/>
      <c r="P11" s="134" t="e">
        <f>IF(#REF!="",0,50000)</f>
        <v>#REF!</v>
      </c>
      <c r="Q11" s="135"/>
      <c r="R11" s="135"/>
      <c r="S11" s="135"/>
      <c r="T11" s="25" t="e">
        <f>IF(#REF!="","","×")</f>
        <v>#REF!</v>
      </c>
      <c r="U11" s="332" t="e">
        <f>IF(#REF!="",0,#REF!)</f>
        <v>#REF!</v>
      </c>
      <c r="V11" s="333"/>
      <c r="W11" s="134" t="e">
        <f t="shared" si="1"/>
        <v>#REF!</v>
      </c>
      <c r="X11" s="135"/>
      <c r="Y11" s="135"/>
      <c r="Z11" s="138"/>
      <c r="AA11" s="29"/>
      <c r="AD11" s="30"/>
      <c r="AE11" s="104" t="e">
        <f>IF(#REF!="","",#REF!)</f>
        <v>#REF!</v>
      </c>
      <c r="AF11" s="62" t="e">
        <f>IF(#REF!="","","～")</f>
        <v>#REF!</v>
      </c>
      <c r="AG11" s="105" t="e">
        <f>IF(#REF!="","","令和6年3月")</f>
        <v>#REF!</v>
      </c>
      <c r="AH11" s="268" t="e">
        <f>IF(#REF!="","","別紙「出張等計画書のとおり」")</f>
        <v>#REF!</v>
      </c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70"/>
    </row>
    <row r="12" spans="1:47" ht="15.6" thickBot="1" x14ac:dyDescent="0.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104"/>
      <c r="AF12" s="62"/>
      <c r="AG12" s="37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ht="18" thickTop="1" thickBot="1" x14ac:dyDescent="0.5">
      <c r="B13" s="245" t="s">
        <v>20</v>
      </c>
      <c r="C13" s="246"/>
      <c r="D13" s="246"/>
      <c r="E13" s="246"/>
      <c r="F13" s="246"/>
      <c r="G13" s="246"/>
      <c r="H13" s="246"/>
      <c r="I13" s="246"/>
      <c r="J13" s="246"/>
      <c r="K13" s="247"/>
      <c r="L13" s="319" t="e">
        <f>SUM(L7:O12)</f>
        <v>#REF!</v>
      </c>
      <c r="M13" s="320"/>
      <c r="N13" s="320"/>
      <c r="O13" s="321"/>
      <c r="P13" s="251"/>
      <c r="Q13" s="252"/>
      <c r="R13" s="252"/>
      <c r="S13" s="252"/>
      <c r="T13" s="252"/>
      <c r="U13" s="252"/>
      <c r="V13" s="253"/>
      <c r="W13" s="254" t="e">
        <f>IF(SUM(W6:Z12)&gt;1000000,1000000,SUM(W6:Z12))</f>
        <v>#REF!</v>
      </c>
      <c r="X13" s="255"/>
      <c r="Y13" s="255"/>
      <c r="Z13" s="256"/>
      <c r="AA13" s="322">
        <f>SUM(AA6:AD12)</f>
        <v>0</v>
      </c>
      <c r="AB13" s="323"/>
      <c r="AC13" s="323"/>
      <c r="AD13" s="261"/>
      <c r="AE13" s="81"/>
      <c r="AF13" s="53"/>
      <c r="AG13" s="38"/>
      <c r="AH13" s="262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4"/>
    </row>
    <row r="14" spans="1:47" x14ac:dyDescent="0.45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21"/>
      <c r="M14" s="2"/>
      <c r="N14" s="2"/>
      <c r="O14" s="22"/>
      <c r="P14" s="23"/>
      <c r="Q14" s="24"/>
      <c r="R14" s="24"/>
      <c r="S14" s="24"/>
      <c r="T14" s="25"/>
      <c r="U14" s="26"/>
      <c r="V14" s="27"/>
      <c r="W14" s="23"/>
      <c r="X14" s="24"/>
      <c r="Y14" s="24"/>
      <c r="Z14" s="28"/>
      <c r="AA14" s="29"/>
      <c r="AD14" s="30"/>
      <c r="AE14" s="36"/>
      <c r="AF14" s="52"/>
      <c r="AG14" s="105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</row>
    <row r="15" spans="1:47" x14ac:dyDescent="0.45">
      <c r="B15" s="328" t="s">
        <v>71</v>
      </c>
      <c r="C15" s="329"/>
      <c r="D15" s="329"/>
      <c r="E15" s="329"/>
      <c r="F15" s="329"/>
      <c r="G15" s="329"/>
      <c r="H15" s="329"/>
      <c r="I15" s="329"/>
      <c r="J15" s="329"/>
      <c r="K15" s="330"/>
      <c r="L15" s="21"/>
      <c r="M15" s="2"/>
      <c r="N15" s="2"/>
      <c r="O15" s="22"/>
      <c r="P15" s="23"/>
      <c r="Q15" s="24"/>
      <c r="R15" s="24"/>
      <c r="S15" s="24"/>
      <c r="T15" s="25"/>
      <c r="U15" s="26"/>
      <c r="V15" s="27"/>
      <c r="W15" s="23"/>
      <c r="X15" s="24"/>
      <c r="Y15" s="24"/>
      <c r="Z15" s="28"/>
      <c r="AA15" s="29"/>
      <c r="AD15" s="30"/>
      <c r="AE15" s="104"/>
      <c r="AF15" s="52"/>
      <c r="AG15" s="105"/>
      <c r="AH15" s="29"/>
    </row>
    <row r="16" spans="1:47" x14ac:dyDescent="0.45">
      <c r="B16" s="325" t="s">
        <v>72</v>
      </c>
      <c r="C16" s="326"/>
      <c r="D16" s="326"/>
      <c r="E16" s="326"/>
      <c r="F16" s="326"/>
      <c r="G16" s="326"/>
      <c r="H16" s="326"/>
      <c r="I16" s="326"/>
      <c r="J16" s="326"/>
      <c r="K16" s="327"/>
      <c r="L16" s="21"/>
      <c r="M16" s="2"/>
      <c r="N16" s="2"/>
      <c r="O16" s="22"/>
      <c r="P16" s="23"/>
      <c r="Q16" s="24"/>
      <c r="R16" s="24"/>
      <c r="S16" s="24"/>
      <c r="T16" s="25"/>
      <c r="U16" s="26"/>
      <c r="V16" s="27"/>
      <c r="W16" s="23"/>
      <c r="X16" s="24"/>
      <c r="Y16" s="24"/>
      <c r="Z16" s="28"/>
      <c r="AA16" s="29"/>
      <c r="AD16" s="30"/>
      <c r="AE16" s="104"/>
      <c r="AF16" s="52"/>
      <c r="AG16" s="105"/>
      <c r="AH16" s="29"/>
    </row>
    <row r="17" spans="2:66" x14ac:dyDescent="0.45">
      <c r="B17" s="16"/>
      <c r="C17" s="326" t="s">
        <v>73</v>
      </c>
      <c r="D17" s="326"/>
      <c r="E17" s="326"/>
      <c r="F17" s="326"/>
      <c r="G17" s="326"/>
      <c r="H17" s="326"/>
      <c r="I17" s="326"/>
      <c r="J17" s="326"/>
      <c r="K17" s="327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65" t="e">
        <f>SUM(W18:Z19)</f>
        <v>#REF!</v>
      </c>
      <c r="X17" s="266"/>
      <c r="Y17" s="266"/>
      <c r="Z17" s="267"/>
      <c r="AA17" s="29"/>
      <c r="AD17" s="30"/>
      <c r="AE17" s="104"/>
      <c r="AF17" s="52"/>
      <c r="AG17" s="105"/>
      <c r="AH17" s="274" t="s">
        <v>74</v>
      </c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2:66" x14ac:dyDescent="0.45">
      <c r="B18" s="16"/>
      <c r="C18" s="271" t="e">
        <f>IF(#REF!="","",#REF!)</f>
        <v>#REF!</v>
      </c>
      <c r="D18" s="271"/>
      <c r="E18" s="271"/>
      <c r="F18" s="271"/>
      <c r="G18" s="271"/>
      <c r="H18" s="271"/>
      <c r="I18" s="271"/>
      <c r="J18" s="271"/>
      <c r="K18" s="272"/>
      <c r="L18" s="131" t="e">
        <f>IF(#REF!="","",#REF!)</f>
        <v>#REF!</v>
      </c>
      <c r="M18" s="132"/>
      <c r="N18" s="132"/>
      <c r="O18" s="133"/>
      <c r="P18" s="131" t="e">
        <f>IF(#REF!="","",#REF!)</f>
        <v>#REF!</v>
      </c>
      <c r="Q18" s="132"/>
      <c r="R18" s="132"/>
      <c r="S18" s="132"/>
      <c r="T18" s="65" t="e">
        <f>IF(#REF!="","","-")</f>
        <v>#REF!</v>
      </c>
      <c r="U18" s="135" t="e">
        <f>IF(#REF!="","",#REF!)</f>
        <v>#REF!</v>
      </c>
      <c r="V18" s="138"/>
      <c r="W18" s="134" t="e">
        <f>IF(#REF!="","",#REF!)</f>
        <v>#REF!</v>
      </c>
      <c r="X18" s="135"/>
      <c r="Y18" s="135"/>
      <c r="Z18" s="138"/>
      <c r="AA18" s="134" t="e">
        <f>IF(#REF!="","",#REF!)</f>
        <v>#REF!</v>
      </c>
      <c r="AB18" s="135"/>
      <c r="AC18" s="135"/>
      <c r="AD18" s="138"/>
      <c r="AE18" s="104" t="e">
        <f>IF(#REF!="","",#REF!)</f>
        <v>#REF!</v>
      </c>
      <c r="AF18" s="52" t="e">
        <f>IF(#REF!="","","～")</f>
        <v>#REF!</v>
      </c>
      <c r="AG18" s="105" t="e">
        <f>IF(#REF!="","",#REF!)</f>
        <v>#REF!</v>
      </c>
      <c r="AH18" s="268" t="e">
        <f>IF(#REF!="","",#REF!)</f>
        <v>#REF!</v>
      </c>
      <c r="AI18" s="269"/>
      <c r="AJ18" s="269"/>
      <c r="AK18" s="269"/>
      <c r="AL18" s="269"/>
      <c r="AM18" s="269" t="e">
        <f>IF(#REF!="","",#REF!)</f>
        <v>#REF!</v>
      </c>
      <c r="AN18" s="269"/>
      <c r="AO18" s="269"/>
      <c r="AP18" s="269"/>
      <c r="AQ18" s="269"/>
      <c r="AR18" s="269"/>
      <c r="AS18" s="269"/>
      <c r="AT18" s="269"/>
      <c r="AU18" s="269"/>
    </row>
    <row r="19" spans="2:66" x14ac:dyDescent="0.45">
      <c r="B19" s="16"/>
      <c r="C19" s="271" t="e">
        <f>IF(#REF!="","",#REF!)</f>
        <v>#REF!</v>
      </c>
      <c r="D19" s="271"/>
      <c r="E19" s="271"/>
      <c r="F19" s="271"/>
      <c r="G19" s="271"/>
      <c r="H19" s="271"/>
      <c r="I19" s="271"/>
      <c r="J19" s="271"/>
      <c r="K19" s="272"/>
      <c r="L19" s="131" t="e">
        <f>IF(#REF!="","",#REF!)</f>
        <v>#REF!</v>
      </c>
      <c r="M19" s="132"/>
      <c r="N19" s="132"/>
      <c r="O19" s="133"/>
      <c r="P19" s="131" t="e">
        <f>IF(#REF!="","",#REF!)</f>
        <v>#REF!</v>
      </c>
      <c r="Q19" s="132"/>
      <c r="R19" s="132"/>
      <c r="S19" s="132"/>
      <c r="T19" s="65" t="e">
        <f>IF(#REF!="","","-")</f>
        <v>#REF!</v>
      </c>
      <c r="U19" s="135" t="e">
        <f>IF(#REF!="","",#REF!)</f>
        <v>#REF!</v>
      </c>
      <c r="V19" s="138"/>
      <c r="W19" s="134" t="e">
        <f>IF(#REF!="","",#REF!)</f>
        <v>#REF!</v>
      </c>
      <c r="X19" s="135"/>
      <c r="Y19" s="135"/>
      <c r="Z19" s="138"/>
      <c r="AA19" s="134" t="e">
        <f>IF(#REF!="","",#REF!)</f>
        <v>#REF!</v>
      </c>
      <c r="AB19" s="135"/>
      <c r="AC19" s="135"/>
      <c r="AD19" s="138"/>
      <c r="AE19" s="104" t="e">
        <f>IF(#REF!="","",#REF!)</f>
        <v>#REF!</v>
      </c>
      <c r="AF19" s="52" t="e">
        <f>IF(#REF!="","","～")</f>
        <v>#REF!</v>
      </c>
      <c r="AG19" s="105" t="e">
        <f>IF(#REF!="","",#REF!)</f>
        <v>#REF!</v>
      </c>
      <c r="AH19" s="268" t="e">
        <f>IF(#REF!="","",#REF!)</f>
        <v>#REF!</v>
      </c>
      <c r="AI19" s="269"/>
      <c r="AJ19" s="269"/>
      <c r="AK19" s="269"/>
      <c r="AL19" s="269"/>
      <c r="AM19" s="269" t="e">
        <f>IF(#REF!="","",#REF!)</f>
        <v>#REF!</v>
      </c>
      <c r="AN19" s="269"/>
      <c r="AO19" s="269"/>
      <c r="AP19" s="269"/>
      <c r="AQ19" s="269"/>
      <c r="AR19" s="269"/>
      <c r="AS19" s="269"/>
      <c r="AT19" s="269"/>
      <c r="AU19" s="269"/>
    </row>
    <row r="20" spans="2:66" x14ac:dyDescent="0.45">
      <c r="B20" s="16"/>
      <c r="C20" s="34"/>
      <c r="D20" s="34"/>
      <c r="E20" s="34"/>
      <c r="F20" s="34"/>
      <c r="G20" s="34"/>
      <c r="H20" s="34"/>
      <c r="I20" s="34"/>
      <c r="J20" s="34"/>
      <c r="K20" s="35"/>
      <c r="L20" s="66"/>
      <c r="M20" s="67"/>
      <c r="N20" s="67"/>
      <c r="O20" s="68"/>
      <c r="P20" s="69"/>
      <c r="Q20" s="65"/>
      <c r="R20" s="65"/>
      <c r="S20" s="65"/>
      <c r="T20" s="65"/>
      <c r="U20" s="65"/>
      <c r="V20" s="70"/>
      <c r="W20" s="69"/>
      <c r="X20" s="65"/>
      <c r="Y20" s="65"/>
      <c r="Z20" s="70"/>
      <c r="AA20" s="58"/>
      <c r="AB20" s="59"/>
      <c r="AC20" s="59"/>
      <c r="AD20" s="60"/>
      <c r="AE20" s="104"/>
      <c r="AF20" s="52"/>
      <c r="AG20" s="105"/>
      <c r="AH20" s="48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</row>
    <row r="21" spans="2:66" x14ac:dyDescent="0.45">
      <c r="B21" s="16"/>
      <c r="C21" s="326" t="s">
        <v>75</v>
      </c>
      <c r="D21" s="326"/>
      <c r="E21" s="326"/>
      <c r="F21" s="326"/>
      <c r="G21" s="326"/>
      <c r="H21" s="326"/>
      <c r="I21" s="326"/>
      <c r="J21" s="326"/>
      <c r="K21" s="327"/>
      <c r="L21" s="71"/>
      <c r="M21" s="72"/>
      <c r="N21" s="72"/>
      <c r="O21" s="73"/>
      <c r="P21" s="74"/>
      <c r="Q21" s="75"/>
      <c r="R21" s="75"/>
      <c r="S21" s="75"/>
      <c r="T21" s="65"/>
      <c r="U21" s="75"/>
      <c r="V21" s="76"/>
      <c r="W21" s="265" t="e">
        <f>SUM(W22:Z23)</f>
        <v>#REF!</v>
      </c>
      <c r="X21" s="266"/>
      <c r="Y21" s="266"/>
      <c r="Z21" s="267"/>
      <c r="AA21" s="58"/>
      <c r="AB21" s="59"/>
      <c r="AC21" s="59"/>
      <c r="AD21" s="60"/>
      <c r="AE21" s="106"/>
      <c r="AF21" s="56"/>
      <c r="AG21" s="107"/>
      <c r="AH21" s="274" t="s">
        <v>74</v>
      </c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</row>
    <row r="22" spans="2:66" x14ac:dyDescent="0.45">
      <c r="B22" s="16"/>
      <c r="C22" s="271" t="e">
        <f>IF(#REF!="","",#REF!)</f>
        <v>#REF!</v>
      </c>
      <c r="D22" s="271"/>
      <c r="E22" s="271"/>
      <c r="F22" s="271"/>
      <c r="G22" s="271"/>
      <c r="H22" s="271"/>
      <c r="I22" s="271"/>
      <c r="J22" s="271"/>
      <c r="K22" s="272"/>
      <c r="L22" s="131" t="e">
        <f>IF(#REF!="","",#REF!)</f>
        <v>#REF!</v>
      </c>
      <c r="M22" s="132"/>
      <c r="N22" s="132"/>
      <c r="O22" s="133"/>
      <c r="P22" s="134" t="e">
        <f>IF(#REF!="","",#REF!)</f>
        <v>#REF!</v>
      </c>
      <c r="Q22" s="135"/>
      <c r="R22" s="135"/>
      <c r="S22" s="135"/>
      <c r="T22" s="65" t="e">
        <f>IF(#REF!="","","-")</f>
        <v>#REF!</v>
      </c>
      <c r="U22" s="135" t="e">
        <f>IF(#REF!="","",#REF!)</f>
        <v>#REF!</v>
      </c>
      <c r="V22" s="138"/>
      <c r="W22" s="134" t="e">
        <f>IF(#REF!="","",#REF!)</f>
        <v>#REF!</v>
      </c>
      <c r="X22" s="135"/>
      <c r="Y22" s="135"/>
      <c r="Z22" s="138"/>
      <c r="AA22" s="139" t="e">
        <f>IF(#REF!="","",#REF!)</f>
        <v>#REF!</v>
      </c>
      <c r="AB22" s="140"/>
      <c r="AC22" s="140"/>
      <c r="AD22" s="141"/>
      <c r="AE22" s="104" t="e">
        <f>IF(#REF!="","",#REF!)</f>
        <v>#REF!</v>
      </c>
      <c r="AF22" s="62" t="e">
        <f>IF(#REF!="","","～")</f>
        <v>#REF!</v>
      </c>
      <c r="AG22" s="105" t="e">
        <f>IF(#REF!="","",#REF!)</f>
        <v>#REF!</v>
      </c>
      <c r="AH22" s="268" t="e">
        <f>IF(#REF!="","",#REF!)</f>
        <v>#REF!</v>
      </c>
      <c r="AI22" s="269"/>
      <c r="AJ22" s="269"/>
      <c r="AK22" s="269"/>
      <c r="AL22" s="269"/>
      <c r="AM22" s="269" t="e">
        <f>IF(#REF!="","",#REF!)</f>
        <v>#REF!</v>
      </c>
      <c r="AN22" s="269"/>
      <c r="AO22" s="269"/>
      <c r="AP22" s="269"/>
      <c r="AQ22" s="269"/>
      <c r="AR22" s="269"/>
      <c r="AS22" s="269"/>
      <c r="AT22" s="269"/>
      <c r="AU22" s="269"/>
    </row>
    <row r="23" spans="2:66" x14ac:dyDescent="0.45">
      <c r="B23" s="16"/>
      <c r="C23" s="271" t="e">
        <f>IF(#REF!="","",#REF!)</f>
        <v>#REF!</v>
      </c>
      <c r="D23" s="271"/>
      <c r="E23" s="271"/>
      <c r="F23" s="271"/>
      <c r="G23" s="271"/>
      <c r="H23" s="271"/>
      <c r="I23" s="271"/>
      <c r="J23" s="271"/>
      <c r="K23" s="272"/>
      <c r="L23" s="131" t="e">
        <f>IF(#REF!="","",#REF!)</f>
        <v>#REF!</v>
      </c>
      <c r="M23" s="132"/>
      <c r="N23" s="132"/>
      <c r="O23" s="133"/>
      <c r="P23" s="134" t="e">
        <f>IF(#REF!="","",#REF!)</f>
        <v>#REF!</v>
      </c>
      <c r="Q23" s="135"/>
      <c r="R23" s="135"/>
      <c r="S23" s="135"/>
      <c r="T23" s="65" t="e">
        <f>IF(#REF!="","","-")</f>
        <v>#REF!</v>
      </c>
      <c r="U23" s="135" t="e">
        <f>IF(#REF!="","",#REF!)</f>
        <v>#REF!</v>
      </c>
      <c r="V23" s="138"/>
      <c r="W23" s="134" t="e">
        <f>IF(#REF!="","",#REF!)</f>
        <v>#REF!</v>
      </c>
      <c r="X23" s="135"/>
      <c r="Y23" s="135"/>
      <c r="Z23" s="138"/>
      <c r="AA23" s="139" t="e">
        <f>IF(#REF!="","",#REF!)</f>
        <v>#REF!</v>
      </c>
      <c r="AB23" s="140"/>
      <c r="AC23" s="140"/>
      <c r="AD23" s="141"/>
      <c r="AE23" s="104" t="e">
        <f>IF(#REF!="","",#REF!)</f>
        <v>#REF!</v>
      </c>
      <c r="AF23" s="62" t="e">
        <f>IF(#REF!="","","～")</f>
        <v>#REF!</v>
      </c>
      <c r="AG23" s="105" t="e">
        <f>IF(#REF!="","",#REF!)</f>
        <v>#REF!</v>
      </c>
      <c r="AH23" s="268" t="e">
        <f>IF(#REF!="","",#REF!)</f>
        <v>#REF!</v>
      </c>
      <c r="AI23" s="269"/>
      <c r="AJ23" s="269"/>
      <c r="AK23" s="269"/>
      <c r="AL23" s="269"/>
      <c r="AM23" s="269" t="e">
        <f>IF(#REF!="","",#REF!)</f>
        <v>#REF!</v>
      </c>
      <c r="AN23" s="269"/>
      <c r="AO23" s="269"/>
      <c r="AP23" s="269"/>
      <c r="AQ23" s="269"/>
      <c r="AR23" s="269"/>
      <c r="AS23" s="269"/>
      <c r="AT23" s="269"/>
      <c r="AU23" s="269"/>
    </row>
    <row r="24" spans="2:66" x14ac:dyDescent="0.45">
      <c r="B24" s="16"/>
      <c r="C24" s="34"/>
      <c r="D24" s="34"/>
      <c r="E24" s="34"/>
      <c r="F24" s="34"/>
      <c r="G24" s="34"/>
      <c r="H24" s="34"/>
      <c r="I24" s="34"/>
      <c r="J24" s="34"/>
      <c r="K24" s="35"/>
      <c r="L24" s="66"/>
      <c r="M24" s="67"/>
      <c r="N24" s="67"/>
      <c r="O24" s="68"/>
      <c r="P24" s="69"/>
      <c r="Q24" s="65"/>
      <c r="R24" s="65"/>
      <c r="S24" s="65"/>
      <c r="T24" s="65"/>
      <c r="U24" s="65"/>
      <c r="V24" s="70"/>
      <c r="W24" s="69"/>
      <c r="X24" s="65"/>
      <c r="Y24" s="65"/>
      <c r="Z24" s="70"/>
      <c r="AA24" s="58"/>
      <c r="AB24" s="59"/>
      <c r="AC24" s="59"/>
      <c r="AD24" s="60"/>
      <c r="AE24" s="104"/>
      <c r="AF24" s="52"/>
      <c r="AG24" s="105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2:66" x14ac:dyDescent="0.45">
      <c r="B25" s="325" t="s">
        <v>76</v>
      </c>
      <c r="C25" s="326"/>
      <c r="D25" s="326"/>
      <c r="E25" s="326"/>
      <c r="F25" s="326"/>
      <c r="G25" s="326"/>
      <c r="H25" s="326"/>
      <c r="I25" s="326"/>
      <c r="J25" s="326"/>
      <c r="K25" s="327"/>
      <c r="L25" s="66"/>
      <c r="M25" s="67"/>
      <c r="N25" s="67"/>
      <c r="O25" s="68"/>
      <c r="P25" s="69"/>
      <c r="Q25" s="65"/>
      <c r="R25" s="65"/>
      <c r="S25" s="65"/>
      <c r="T25" s="65"/>
      <c r="U25" s="65"/>
      <c r="V25" s="70"/>
      <c r="W25" s="69"/>
      <c r="X25" s="65"/>
      <c r="Y25" s="65"/>
      <c r="Z25" s="70"/>
      <c r="AA25" s="58"/>
      <c r="AB25" s="59"/>
      <c r="AC25" s="59"/>
      <c r="AD25" s="60"/>
      <c r="AE25" s="104"/>
      <c r="AF25" s="52"/>
      <c r="AG25" s="105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2:66" x14ac:dyDescent="0.45">
      <c r="B26" s="16"/>
      <c r="C26" s="326" t="s">
        <v>77</v>
      </c>
      <c r="D26" s="326"/>
      <c r="E26" s="326"/>
      <c r="F26" s="326"/>
      <c r="G26" s="326"/>
      <c r="H26" s="326"/>
      <c r="I26" s="326"/>
      <c r="J26" s="326"/>
      <c r="K26" s="327"/>
      <c r="L26" s="66"/>
      <c r="M26" s="67"/>
      <c r="N26" s="67"/>
      <c r="O26" s="68"/>
      <c r="P26" s="69"/>
      <c r="Q26" s="65"/>
      <c r="R26" s="65"/>
      <c r="S26" s="65"/>
      <c r="T26" s="65"/>
      <c r="U26" s="65"/>
      <c r="V26" s="70"/>
      <c r="W26" s="265" t="e">
        <f>SUM(W27:Z28)</f>
        <v>#REF!</v>
      </c>
      <c r="X26" s="266"/>
      <c r="Y26" s="266"/>
      <c r="Z26" s="267"/>
      <c r="AA26" s="58"/>
      <c r="AB26" s="59"/>
      <c r="AC26" s="59"/>
      <c r="AD26" s="60"/>
      <c r="AE26" s="104"/>
      <c r="AF26" s="52"/>
      <c r="AG26" s="105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2:66" x14ac:dyDescent="0.45">
      <c r="B27" s="16"/>
      <c r="C27" s="271" t="e">
        <f>IF(#REF!="","",#REF!)</f>
        <v>#REF!</v>
      </c>
      <c r="D27" s="271"/>
      <c r="E27" s="271"/>
      <c r="F27" s="271"/>
      <c r="G27" s="271"/>
      <c r="H27" s="271"/>
      <c r="I27" s="271"/>
      <c r="J27" s="271"/>
      <c r="K27" s="272"/>
      <c r="L27" s="131" t="e">
        <f>IF(#REF!="","",#REF!)</f>
        <v>#REF!</v>
      </c>
      <c r="M27" s="132"/>
      <c r="N27" s="132"/>
      <c r="O27" s="133"/>
      <c r="P27" s="131" t="e">
        <f>IF(#REF!="","",#REF!)</f>
        <v>#REF!</v>
      </c>
      <c r="Q27" s="132"/>
      <c r="R27" s="132"/>
      <c r="S27" s="132"/>
      <c r="T27" s="65" t="e">
        <f>IF(#REF!="","","-")</f>
        <v>#REF!</v>
      </c>
      <c r="U27" s="135" t="e">
        <f>IF(#REF!="","",#REF!)</f>
        <v>#REF!</v>
      </c>
      <c r="V27" s="138"/>
      <c r="W27" s="134" t="e">
        <f>IF(#REF!="","",#REF!)</f>
        <v>#REF!</v>
      </c>
      <c r="X27" s="135"/>
      <c r="Y27" s="135"/>
      <c r="Z27" s="138"/>
      <c r="AA27" s="134" t="e">
        <f>IF(#REF!="","",#REF!)</f>
        <v>#REF!</v>
      </c>
      <c r="AB27" s="135"/>
      <c r="AC27" s="135"/>
      <c r="AD27" s="138"/>
      <c r="AE27" s="104" t="e">
        <f>IF(#REF!="","",#REF!)</f>
        <v>#REF!</v>
      </c>
      <c r="AF27" s="62" t="e">
        <f>IF(#REF!="","","～")</f>
        <v>#REF!</v>
      </c>
      <c r="AG27" s="105" t="e">
        <f>IF(#REF!="","",#REF!)</f>
        <v>#REF!</v>
      </c>
      <c r="AH27" s="268" t="e">
        <f>IF(#REF!="","","別紙「研修等計画書のとおり」")</f>
        <v>#REF!</v>
      </c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</row>
    <row r="28" spans="2:66" x14ac:dyDescent="0.45">
      <c r="B28" s="16"/>
      <c r="C28" s="271" t="e">
        <f>IF(#REF!="","",#REF!)</f>
        <v>#REF!</v>
      </c>
      <c r="D28" s="271"/>
      <c r="E28" s="271"/>
      <c r="F28" s="271"/>
      <c r="G28" s="271"/>
      <c r="H28" s="271"/>
      <c r="I28" s="271"/>
      <c r="J28" s="271"/>
      <c r="K28" s="272"/>
      <c r="L28" s="131" t="e">
        <f>IF(#REF!="","",#REF!)</f>
        <v>#REF!</v>
      </c>
      <c r="M28" s="132"/>
      <c r="N28" s="132"/>
      <c r="O28" s="133"/>
      <c r="P28" s="131" t="e">
        <f>IF(#REF!="","",#REF!)</f>
        <v>#REF!</v>
      </c>
      <c r="Q28" s="132"/>
      <c r="R28" s="132"/>
      <c r="S28" s="132"/>
      <c r="T28" s="65" t="e">
        <f>IF(#REF!="","","-")</f>
        <v>#REF!</v>
      </c>
      <c r="U28" s="135" t="e">
        <f>IF(#REF!="","",#REF!)</f>
        <v>#REF!</v>
      </c>
      <c r="V28" s="138"/>
      <c r="W28" s="134" t="e">
        <f>IF(#REF!="","",#REF!)</f>
        <v>#REF!</v>
      </c>
      <c r="X28" s="135"/>
      <c r="Y28" s="135"/>
      <c r="Z28" s="138"/>
      <c r="AA28" s="134" t="e">
        <f>IF(#REF!="","",#REF!)</f>
        <v>#REF!</v>
      </c>
      <c r="AB28" s="135"/>
      <c r="AC28" s="135"/>
      <c r="AD28" s="138"/>
      <c r="AE28" s="104" t="e">
        <f>IF(#REF!="","",#REF!)</f>
        <v>#REF!</v>
      </c>
      <c r="AF28" s="62" t="e">
        <f>IF(#REF!="","","～")</f>
        <v>#REF!</v>
      </c>
      <c r="AG28" s="105" t="e">
        <f>IF(#REF!="","",#REF!)</f>
        <v>#REF!</v>
      </c>
      <c r="AH28" s="268" t="e">
        <f>IF(#REF!="","","別紙「研修等計画書のとおり」")</f>
        <v>#REF!</v>
      </c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</row>
    <row r="29" spans="2:66" x14ac:dyDescent="0.45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6"/>
      <c r="M29" s="67"/>
      <c r="N29" s="67"/>
      <c r="O29" s="68"/>
      <c r="P29" s="69"/>
      <c r="Q29" s="65"/>
      <c r="R29" s="65"/>
      <c r="S29" s="65"/>
      <c r="T29" s="65"/>
      <c r="U29" s="65"/>
      <c r="V29" s="70"/>
      <c r="W29" s="69"/>
      <c r="X29" s="65"/>
      <c r="Y29" s="65"/>
      <c r="Z29" s="70"/>
      <c r="AA29" s="58"/>
      <c r="AB29" s="59"/>
      <c r="AC29" s="59"/>
      <c r="AD29" s="60"/>
      <c r="AE29" s="104"/>
      <c r="AF29" s="62"/>
      <c r="AG29" s="105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66" x14ac:dyDescent="0.45">
      <c r="B30" s="325" t="s">
        <v>78</v>
      </c>
      <c r="C30" s="326"/>
      <c r="D30" s="326"/>
      <c r="E30" s="326"/>
      <c r="F30" s="326"/>
      <c r="G30" s="326"/>
      <c r="H30" s="326"/>
      <c r="I30" s="326"/>
      <c r="J30" s="326"/>
      <c r="K30" s="327"/>
      <c r="L30" s="66"/>
      <c r="M30" s="67"/>
      <c r="N30" s="67"/>
      <c r="O30" s="68"/>
      <c r="P30" s="69"/>
      <c r="Q30" s="65"/>
      <c r="R30" s="65"/>
      <c r="S30" s="65"/>
      <c r="T30" s="65"/>
      <c r="U30" s="65"/>
      <c r="V30" s="70"/>
      <c r="W30" s="69"/>
      <c r="X30" s="65"/>
      <c r="Y30" s="65"/>
      <c r="Z30" s="70"/>
      <c r="AA30" s="58"/>
      <c r="AB30" s="59"/>
      <c r="AC30" s="59"/>
      <c r="AD30" s="60"/>
      <c r="AE30" s="104"/>
      <c r="AF30" s="62"/>
      <c r="AG30" s="105"/>
      <c r="AH30" s="274" t="s">
        <v>74</v>
      </c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</row>
    <row r="31" spans="2:66" x14ac:dyDescent="0.45">
      <c r="B31" s="16"/>
      <c r="C31" s="326" t="s">
        <v>77</v>
      </c>
      <c r="D31" s="326"/>
      <c r="E31" s="326"/>
      <c r="F31" s="326"/>
      <c r="G31" s="326"/>
      <c r="H31" s="326"/>
      <c r="I31" s="326"/>
      <c r="J31" s="326"/>
      <c r="K31" s="327"/>
      <c r="L31" s="66"/>
      <c r="M31" s="67"/>
      <c r="N31" s="67"/>
      <c r="O31" s="68"/>
      <c r="P31" s="69"/>
      <c r="Q31" s="65"/>
      <c r="R31" s="65"/>
      <c r="S31" s="65"/>
      <c r="T31" s="65"/>
      <c r="U31" s="65"/>
      <c r="V31" s="70"/>
      <c r="W31" s="265" t="e">
        <f>SUM(W32:Z33)</f>
        <v>#REF!</v>
      </c>
      <c r="X31" s="266"/>
      <c r="Y31" s="266"/>
      <c r="Z31" s="267"/>
      <c r="AA31" s="58"/>
      <c r="AB31" s="59"/>
      <c r="AC31" s="59"/>
      <c r="AD31" s="60"/>
      <c r="AE31" s="104"/>
      <c r="AF31" s="62"/>
      <c r="AG31" s="105"/>
      <c r="AH31" s="268" t="s">
        <v>79</v>
      </c>
      <c r="AI31" s="269"/>
      <c r="AJ31" s="269"/>
      <c r="AK31" s="269"/>
      <c r="AL31" s="269"/>
      <c r="AM31" s="269" t="s">
        <v>80</v>
      </c>
      <c r="AN31" s="269"/>
      <c r="AO31" s="269"/>
      <c r="AP31" s="269"/>
      <c r="AQ31" s="269"/>
      <c r="AR31" s="269"/>
      <c r="AS31" s="269"/>
      <c r="AT31" s="269"/>
      <c r="AU31" s="269"/>
    </row>
    <row r="32" spans="2:66" x14ac:dyDescent="0.45">
      <c r="B32" s="16"/>
      <c r="C32" s="271" t="e">
        <f>IF(#REF!="","",#REF!)</f>
        <v>#REF!</v>
      </c>
      <c r="D32" s="271"/>
      <c r="E32" s="271"/>
      <c r="F32" s="271"/>
      <c r="G32" s="271"/>
      <c r="H32" s="271"/>
      <c r="I32" s="271"/>
      <c r="J32" s="271"/>
      <c r="K32" s="272"/>
      <c r="L32" s="131" t="e">
        <f>IF(#REF!="","",#REF!)</f>
        <v>#REF!</v>
      </c>
      <c r="M32" s="132"/>
      <c r="N32" s="132"/>
      <c r="O32" s="133"/>
      <c r="P32" s="134" t="e">
        <f>IF(#REF!="","",#REF!)</f>
        <v>#REF!</v>
      </c>
      <c r="Q32" s="135"/>
      <c r="R32" s="135"/>
      <c r="S32" s="135"/>
      <c r="T32" s="65" t="e">
        <f>IF(#REF!="","","-")</f>
        <v>#REF!</v>
      </c>
      <c r="U32" s="135" t="e">
        <f>IF(#REF!="","",#REF!)</f>
        <v>#REF!</v>
      </c>
      <c r="V32" s="138"/>
      <c r="W32" s="134" t="e">
        <f>IF(#REF!="","",#REF!)</f>
        <v>#REF!</v>
      </c>
      <c r="X32" s="135"/>
      <c r="Y32" s="135"/>
      <c r="Z32" s="138"/>
      <c r="AA32" s="139" t="e">
        <f>IF(#REF!="","",#REF!)</f>
        <v>#REF!</v>
      </c>
      <c r="AB32" s="140"/>
      <c r="AC32" s="140"/>
      <c r="AD32" s="141"/>
      <c r="AE32" s="104" t="e">
        <f>IF(#REF!="","",#REF!)</f>
        <v>#REF!</v>
      </c>
      <c r="AF32" s="52" t="e">
        <f>IF(#REF!="","","～")</f>
        <v>#REF!</v>
      </c>
      <c r="AG32" s="105" t="e">
        <f>IF(#REF!="","",#REF!)</f>
        <v>#REF!</v>
      </c>
      <c r="AH32" s="268" t="e">
        <f>IF(#REF!="","",#REF!)</f>
        <v>#REF!</v>
      </c>
      <c r="AI32" s="269"/>
      <c r="AJ32" s="269"/>
      <c r="AK32" s="269"/>
      <c r="AL32" s="269"/>
      <c r="AM32" s="269" t="e">
        <f>IF(#REF!="","",#REF!)</f>
        <v>#REF!</v>
      </c>
      <c r="AN32" s="269"/>
      <c r="AO32" s="269"/>
      <c r="AP32" s="269"/>
      <c r="AQ32" s="269"/>
      <c r="AR32" s="269"/>
      <c r="AS32" s="269"/>
      <c r="AT32" s="269"/>
      <c r="AU32" s="269"/>
    </row>
    <row r="33" spans="1:47" x14ac:dyDescent="0.45">
      <c r="B33" s="16"/>
      <c r="C33" s="271" t="e">
        <f>IF(#REF!="","",#REF!)</f>
        <v>#REF!</v>
      </c>
      <c r="D33" s="271"/>
      <c r="E33" s="271"/>
      <c r="F33" s="271"/>
      <c r="G33" s="271"/>
      <c r="H33" s="271"/>
      <c r="I33" s="271"/>
      <c r="J33" s="271"/>
      <c r="K33" s="272"/>
      <c r="L33" s="131" t="e">
        <f>IF(#REF!="","",#REF!)</f>
        <v>#REF!</v>
      </c>
      <c r="M33" s="132"/>
      <c r="N33" s="132"/>
      <c r="O33" s="133"/>
      <c r="P33" s="134" t="e">
        <f>IF(#REF!="","",#REF!)</f>
        <v>#REF!</v>
      </c>
      <c r="Q33" s="135"/>
      <c r="R33" s="135"/>
      <c r="S33" s="135"/>
      <c r="T33" s="65" t="e">
        <f>IF(#REF!="","","-")</f>
        <v>#REF!</v>
      </c>
      <c r="U33" s="135" t="e">
        <f>IF(#REF!="","",#REF!)</f>
        <v>#REF!</v>
      </c>
      <c r="V33" s="138"/>
      <c r="W33" s="134" t="e">
        <f>IF(#REF!="","",#REF!)</f>
        <v>#REF!</v>
      </c>
      <c r="X33" s="135"/>
      <c r="Y33" s="135"/>
      <c r="Z33" s="138"/>
      <c r="AA33" s="139" t="e">
        <f>IF(#REF!="","",#REF!)</f>
        <v>#REF!</v>
      </c>
      <c r="AB33" s="140"/>
      <c r="AC33" s="140"/>
      <c r="AD33" s="141"/>
      <c r="AE33" s="104" t="e">
        <f>IF(#REF!="","",#REF!)</f>
        <v>#REF!</v>
      </c>
      <c r="AF33" s="52" t="e">
        <f>IF(#REF!="","","～")</f>
        <v>#REF!</v>
      </c>
      <c r="AG33" s="105" t="e">
        <f>IF(#REF!="","",#REF!)</f>
        <v>#REF!</v>
      </c>
      <c r="AH33" s="268" t="e">
        <f>IF(#REF!="","",#REF!)</f>
        <v>#REF!</v>
      </c>
      <c r="AI33" s="269"/>
      <c r="AJ33" s="269"/>
      <c r="AK33" s="269"/>
      <c r="AL33" s="269"/>
      <c r="AM33" s="269" t="e">
        <f>IF(#REF!="","",#REF!)</f>
        <v>#REF!</v>
      </c>
      <c r="AN33" s="269"/>
      <c r="AO33" s="269"/>
      <c r="AP33" s="269"/>
      <c r="AQ33" s="269"/>
      <c r="AR33" s="269"/>
      <c r="AS33" s="269"/>
      <c r="AT33" s="269"/>
      <c r="AU33" s="269"/>
    </row>
    <row r="34" spans="1:47" x14ac:dyDescent="0.45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66"/>
      <c r="M34" s="67"/>
      <c r="N34" s="67"/>
      <c r="O34" s="68"/>
      <c r="P34" s="69"/>
      <c r="Q34" s="65"/>
      <c r="R34" s="65"/>
      <c r="S34" s="65"/>
      <c r="T34" s="65"/>
      <c r="U34" s="65"/>
      <c r="V34" s="70"/>
      <c r="W34" s="69"/>
      <c r="X34" s="65"/>
      <c r="Y34" s="65"/>
      <c r="Z34" s="70"/>
      <c r="AA34" s="77"/>
      <c r="AB34" s="78"/>
      <c r="AC34" s="78"/>
      <c r="AD34" s="79"/>
      <c r="AE34" s="104"/>
      <c r="AF34" s="52"/>
      <c r="AG34" s="105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45">
      <c r="B35" s="316" t="s">
        <v>81</v>
      </c>
      <c r="C35" s="317"/>
      <c r="D35" s="317"/>
      <c r="E35" s="317"/>
      <c r="F35" s="317"/>
      <c r="G35" s="317"/>
      <c r="H35" s="317"/>
      <c r="I35" s="317"/>
      <c r="J35" s="317"/>
      <c r="K35" s="318"/>
      <c r="L35" s="69"/>
      <c r="M35" s="65"/>
      <c r="N35" s="65"/>
      <c r="O35" s="70"/>
      <c r="P35" s="69"/>
      <c r="Q35" s="65"/>
      <c r="R35" s="65"/>
      <c r="S35" s="65"/>
      <c r="T35" s="65"/>
      <c r="U35" s="65"/>
      <c r="V35" s="70"/>
      <c r="W35" s="69"/>
      <c r="X35" s="65"/>
      <c r="Y35" s="65"/>
      <c r="Z35" s="70"/>
      <c r="AA35" s="58"/>
      <c r="AB35" s="59"/>
      <c r="AC35" s="59"/>
      <c r="AD35" s="60"/>
      <c r="AE35" s="104"/>
      <c r="AF35" s="52"/>
      <c r="AG35" s="105"/>
      <c r="AH35" s="31"/>
    </row>
    <row r="36" spans="1:47" x14ac:dyDescent="0.45">
      <c r="B36" s="42"/>
      <c r="C36" s="317" t="s">
        <v>75</v>
      </c>
      <c r="D36" s="317"/>
      <c r="E36" s="317"/>
      <c r="F36" s="317"/>
      <c r="G36" s="317"/>
      <c r="H36" s="317"/>
      <c r="I36" s="317"/>
      <c r="J36" s="317"/>
      <c r="K36" s="318"/>
      <c r="L36" s="74"/>
      <c r="M36" s="75"/>
      <c r="N36" s="75"/>
      <c r="O36" s="76"/>
      <c r="P36" s="74"/>
      <c r="Q36" s="75"/>
      <c r="R36" s="75"/>
      <c r="S36" s="75"/>
      <c r="T36" s="65"/>
      <c r="U36" s="75"/>
      <c r="V36" s="76"/>
      <c r="W36" s="265" t="e">
        <f>SUM(W37:Z38)</f>
        <v>#REF!</v>
      </c>
      <c r="X36" s="266"/>
      <c r="Y36" s="266"/>
      <c r="Z36" s="267"/>
      <c r="AA36" s="58"/>
      <c r="AB36" s="59"/>
      <c r="AC36" s="59"/>
      <c r="AD36" s="60"/>
      <c r="AE36" s="104"/>
      <c r="AF36" s="52"/>
      <c r="AG36" s="105"/>
      <c r="AH36" s="274" t="s">
        <v>74</v>
      </c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</row>
    <row r="37" spans="1:47" x14ac:dyDescent="0.45">
      <c r="B37" s="42"/>
      <c r="C37" s="271" t="e">
        <f>IF(#REF!="","",#REF!)</f>
        <v>#REF!</v>
      </c>
      <c r="D37" s="271"/>
      <c r="E37" s="271"/>
      <c r="F37" s="271"/>
      <c r="G37" s="271"/>
      <c r="H37" s="271"/>
      <c r="I37" s="271"/>
      <c r="J37" s="271"/>
      <c r="K37" s="272"/>
      <c r="L37" s="134" t="e">
        <f>IF(#REF!="","",#REF!)</f>
        <v>#REF!</v>
      </c>
      <c r="M37" s="135"/>
      <c r="N37" s="135"/>
      <c r="O37" s="138"/>
      <c r="P37" s="134" t="e">
        <f>IF(#REF!="","",#REF!)</f>
        <v>#REF!</v>
      </c>
      <c r="Q37" s="135"/>
      <c r="R37" s="135"/>
      <c r="S37" s="135"/>
      <c r="T37" s="65" t="e">
        <f>IF(#REF!="","","-")</f>
        <v>#REF!</v>
      </c>
      <c r="U37" s="135" t="e">
        <f>IF(#REF!="","",#REF!)</f>
        <v>#REF!</v>
      </c>
      <c r="V37" s="138"/>
      <c r="W37" s="134" t="e">
        <f>IF(#REF!="","",#REF!)</f>
        <v>#REF!</v>
      </c>
      <c r="X37" s="135"/>
      <c r="Y37" s="135"/>
      <c r="Z37" s="138"/>
      <c r="AA37" s="134" t="e">
        <f>IF(#REF!="","",#REF!)</f>
        <v>#REF!</v>
      </c>
      <c r="AB37" s="135"/>
      <c r="AC37" s="135"/>
      <c r="AD37" s="138"/>
      <c r="AE37" s="104" t="e">
        <f>IF(#REF!="","",#REF!)</f>
        <v>#REF!</v>
      </c>
      <c r="AF37" s="62" t="e">
        <f>IF(#REF!="","","～")</f>
        <v>#REF!</v>
      </c>
      <c r="AG37" s="105" t="e">
        <f>IF(#REF!="","",#REF!)</f>
        <v>#REF!</v>
      </c>
      <c r="AH37" s="324" t="e">
        <f>IF(#REF!="","",#REF!)</f>
        <v>#REF!</v>
      </c>
      <c r="AI37" s="243"/>
      <c r="AJ37" s="243"/>
      <c r="AK37" s="243"/>
      <c r="AL37" s="243"/>
      <c r="AM37" s="243" t="e">
        <f>IF(#REF!="","",#REF!)</f>
        <v>#REF!</v>
      </c>
      <c r="AN37" s="243"/>
      <c r="AO37" s="243"/>
      <c r="AP37" s="243"/>
      <c r="AQ37" s="243"/>
      <c r="AR37" s="243"/>
      <c r="AS37" s="243"/>
      <c r="AT37" s="243"/>
      <c r="AU37" s="243"/>
    </row>
    <row r="38" spans="1:47" x14ac:dyDescent="0.45">
      <c r="B38" s="42"/>
      <c r="C38" s="271" t="e">
        <f>IF(#REF!="","",#REF!)</f>
        <v>#REF!</v>
      </c>
      <c r="D38" s="271"/>
      <c r="E38" s="271"/>
      <c r="F38" s="271"/>
      <c r="G38" s="271"/>
      <c r="H38" s="271"/>
      <c r="I38" s="271"/>
      <c r="J38" s="271"/>
      <c r="K38" s="272"/>
      <c r="L38" s="134" t="e">
        <f>IF(#REF!="","",#REF!)</f>
        <v>#REF!</v>
      </c>
      <c r="M38" s="135"/>
      <c r="N38" s="135"/>
      <c r="O38" s="138"/>
      <c r="P38" s="134" t="e">
        <f>IF(#REF!="","",#REF!)</f>
        <v>#REF!</v>
      </c>
      <c r="Q38" s="135"/>
      <c r="R38" s="135"/>
      <c r="S38" s="135"/>
      <c r="T38" s="65" t="e">
        <f>IF(#REF!="","","-")</f>
        <v>#REF!</v>
      </c>
      <c r="U38" s="135" t="e">
        <f>IF(#REF!="","",#REF!)</f>
        <v>#REF!</v>
      </c>
      <c r="V38" s="138"/>
      <c r="W38" s="134" t="e">
        <f>IF(#REF!="","",#REF!)</f>
        <v>#REF!</v>
      </c>
      <c r="X38" s="135"/>
      <c r="Y38" s="135"/>
      <c r="Z38" s="138"/>
      <c r="AA38" s="134" t="e">
        <f>IF(#REF!="","",#REF!)</f>
        <v>#REF!</v>
      </c>
      <c r="AB38" s="135"/>
      <c r="AC38" s="135"/>
      <c r="AD38" s="138"/>
      <c r="AE38" s="104" t="e">
        <f>IF(#REF!="","",#REF!)</f>
        <v>#REF!</v>
      </c>
      <c r="AF38" s="62" t="e">
        <f>IF(#REF!="","","～")</f>
        <v>#REF!</v>
      </c>
      <c r="AG38" s="105" t="e">
        <f>IF(#REF!="","",#REF!)</f>
        <v>#REF!</v>
      </c>
      <c r="AH38" s="324" t="e">
        <f>IF(#REF!="","",#REF!)</f>
        <v>#REF!</v>
      </c>
      <c r="AI38" s="243"/>
      <c r="AJ38" s="243"/>
      <c r="AK38" s="243"/>
      <c r="AL38" s="243"/>
      <c r="AM38" s="243" t="e">
        <f>IF(#REF!="","",#REF!)</f>
        <v>#REF!</v>
      </c>
      <c r="AN38" s="243"/>
      <c r="AO38" s="243"/>
      <c r="AP38" s="243"/>
      <c r="AQ38" s="243"/>
      <c r="AR38" s="243"/>
      <c r="AS38" s="243"/>
      <c r="AT38" s="243"/>
      <c r="AU38" s="243"/>
    </row>
    <row r="39" spans="1:47" ht="15.6" thickBot="1" x14ac:dyDescent="0.5">
      <c r="B39" s="16"/>
      <c r="C39" s="1"/>
      <c r="D39" s="1"/>
      <c r="E39" s="1"/>
      <c r="F39" s="1"/>
      <c r="G39" s="1"/>
      <c r="H39" s="1"/>
      <c r="I39" s="1"/>
      <c r="J39" s="1"/>
      <c r="K39" s="20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49"/>
      <c r="AB39" s="50"/>
      <c r="AC39" s="50"/>
      <c r="AD39" s="51"/>
      <c r="AE39" s="106"/>
      <c r="AF39" s="56"/>
      <c r="AG39" s="107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1:47" ht="18" thickTop="1" thickBot="1" x14ac:dyDescent="0.5">
      <c r="B40" s="245" t="s">
        <v>20</v>
      </c>
      <c r="C40" s="246"/>
      <c r="D40" s="246"/>
      <c r="E40" s="246"/>
      <c r="F40" s="246"/>
      <c r="G40" s="246"/>
      <c r="H40" s="246"/>
      <c r="I40" s="246"/>
      <c r="J40" s="246"/>
      <c r="K40" s="247"/>
      <c r="L40" s="319" t="e">
        <f>SUM(L14:O39)</f>
        <v>#REF!</v>
      </c>
      <c r="M40" s="320"/>
      <c r="N40" s="320"/>
      <c r="O40" s="321"/>
      <c r="P40" s="251"/>
      <c r="Q40" s="252"/>
      <c r="R40" s="252"/>
      <c r="S40" s="252"/>
      <c r="T40" s="252"/>
      <c r="U40" s="252"/>
      <c r="V40" s="253"/>
      <c r="W40" s="254" t="e">
        <f>SUM($W$17+$W$21+$W$26+$W$31+$W$36)</f>
        <v>#REF!</v>
      </c>
      <c r="X40" s="255"/>
      <c r="Y40" s="255"/>
      <c r="Z40" s="256"/>
      <c r="AA40" s="322" t="e">
        <f>SUM(AA6:AD39)</f>
        <v>#REF!</v>
      </c>
      <c r="AB40" s="323"/>
      <c r="AC40" s="323"/>
      <c r="AD40" s="261"/>
      <c r="AE40" s="81"/>
      <c r="AF40" s="53"/>
      <c r="AG40" s="38"/>
      <c r="AH40" s="262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4"/>
    </row>
    <row r="41" spans="1:47" x14ac:dyDescent="0.45">
      <c r="B41" s="39"/>
      <c r="C41" s="39"/>
      <c r="D41" s="39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15.6" thickBot="1" x14ac:dyDescent="0.5">
      <c r="A42" s="317" t="s">
        <v>82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</row>
    <row r="43" spans="1:47" x14ac:dyDescent="0.45">
      <c r="B43" s="178" t="s">
        <v>44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80"/>
      <c r="W43" s="178" t="s">
        <v>45</v>
      </c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80"/>
      <c r="AM43" s="178" t="s">
        <v>46</v>
      </c>
      <c r="AN43" s="179"/>
      <c r="AO43" s="179"/>
      <c r="AP43" s="179"/>
      <c r="AQ43" s="179"/>
      <c r="AR43" s="179"/>
      <c r="AS43" s="179"/>
      <c r="AT43" s="179"/>
      <c r="AU43" s="180"/>
    </row>
    <row r="44" spans="1:47" x14ac:dyDescent="0.45">
      <c r="B44" s="150" t="s">
        <v>47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83"/>
      <c r="P44" s="151" t="s">
        <v>48</v>
      </c>
      <c r="Q44" s="151"/>
      <c r="R44" s="151"/>
      <c r="S44" s="151"/>
      <c r="T44" s="151"/>
      <c r="U44" s="151"/>
      <c r="V44" s="184"/>
      <c r="W44" s="185" t="s">
        <v>47</v>
      </c>
      <c r="X44" s="186"/>
      <c r="Y44" s="186"/>
      <c r="Z44" s="186"/>
      <c r="AA44" s="186"/>
      <c r="AB44" s="186"/>
      <c r="AC44" s="186"/>
      <c r="AD44" s="186"/>
      <c r="AE44" s="186"/>
      <c r="AF44" s="186"/>
      <c r="AG44" s="187"/>
      <c r="AH44" s="188" t="s">
        <v>48</v>
      </c>
      <c r="AI44" s="151"/>
      <c r="AJ44" s="151"/>
      <c r="AK44" s="151"/>
      <c r="AL44" s="184"/>
      <c r="AM44" s="189"/>
      <c r="AN44" s="190"/>
      <c r="AO44" s="190"/>
      <c r="AP44" s="190"/>
      <c r="AQ44" s="190"/>
      <c r="AR44" s="190"/>
      <c r="AS44" s="190"/>
      <c r="AT44" s="190"/>
      <c r="AU44" s="191"/>
    </row>
    <row r="45" spans="1:47" x14ac:dyDescent="0.45">
      <c r="B45" s="316" t="s">
        <v>49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8"/>
      <c r="P45" s="198" t="e">
        <f>W13+W40</f>
        <v>#REF!</v>
      </c>
      <c r="Q45" s="198"/>
      <c r="R45" s="198"/>
      <c r="S45" s="198"/>
      <c r="T45" s="198"/>
      <c r="U45" s="198"/>
      <c r="V45" s="199"/>
      <c r="W45" s="209" t="s">
        <v>83</v>
      </c>
      <c r="X45" s="210"/>
      <c r="Y45" s="210"/>
      <c r="Z45" s="210"/>
      <c r="AA45" s="210"/>
      <c r="AB45" s="210"/>
      <c r="AC45" s="210"/>
      <c r="AD45" s="210"/>
      <c r="AE45" s="210"/>
      <c r="AF45" s="210"/>
      <c r="AG45" s="211"/>
      <c r="AH45" s="212" t="e">
        <f>W13</f>
        <v>#REF!</v>
      </c>
      <c r="AI45" s="213"/>
      <c r="AJ45" s="213"/>
      <c r="AK45" s="213"/>
      <c r="AL45" s="214"/>
      <c r="AM45" s="192"/>
      <c r="AN45" s="193"/>
      <c r="AO45" s="193"/>
      <c r="AP45" s="193"/>
      <c r="AQ45" s="193"/>
      <c r="AR45" s="193"/>
      <c r="AS45" s="193"/>
      <c r="AT45" s="193"/>
      <c r="AU45" s="194"/>
    </row>
    <row r="46" spans="1:47" x14ac:dyDescent="0.45">
      <c r="B46" s="316" t="s">
        <v>51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8"/>
      <c r="P46" s="198" t="e">
        <f>AA13+AA40</f>
        <v>#REF!</v>
      </c>
      <c r="Q46" s="198"/>
      <c r="R46" s="198"/>
      <c r="S46" s="198"/>
      <c r="T46" s="198"/>
      <c r="U46" s="198"/>
      <c r="V46" s="199"/>
      <c r="W46" s="195" t="s">
        <v>84</v>
      </c>
      <c r="X46" s="196"/>
      <c r="Y46" s="196"/>
      <c r="Z46" s="196"/>
      <c r="AA46" s="196"/>
      <c r="AB46" s="196"/>
      <c r="AC46" s="196"/>
      <c r="AD46" s="196"/>
      <c r="AE46" s="196"/>
      <c r="AF46" s="196"/>
      <c r="AG46" s="197"/>
      <c r="AH46" s="139" t="e">
        <f>L40</f>
        <v>#REF!</v>
      </c>
      <c r="AI46" s="140"/>
      <c r="AJ46" s="140"/>
      <c r="AK46" s="140"/>
      <c r="AL46" s="200"/>
      <c r="AM46" s="192"/>
      <c r="AN46" s="193"/>
      <c r="AO46" s="193"/>
      <c r="AP46" s="193"/>
      <c r="AQ46" s="193"/>
      <c r="AR46" s="193"/>
      <c r="AS46" s="193"/>
      <c r="AT46" s="193"/>
      <c r="AU46" s="194"/>
    </row>
    <row r="47" spans="1:47" ht="15.6" thickBot="1" x14ac:dyDescent="0.5">
      <c r="B47" s="145" t="s">
        <v>56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310"/>
      <c r="P47" s="169" t="e">
        <f>SUM(P45:V46)</f>
        <v>#REF!</v>
      </c>
      <c r="Q47" s="169"/>
      <c r="R47" s="169"/>
      <c r="S47" s="169"/>
      <c r="T47" s="169"/>
      <c r="U47" s="169"/>
      <c r="V47" s="170"/>
      <c r="W47" s="311" t="s">
        <v>57</v>
      </c>
      <c r="X47" s="312"/>
      <c r="Y47" s="312"/>
      <c r="Z47" s="312"/>
      <c r="AA47" s="312"/>
      <c r="AB47" s="312"/>
      <c r="AC47" s="312"/>
      <c r="AD47" s="312"/>
      <c r="AE47" s="312"/>
      <c r="AF47" s="312"/>
      <c r="AG47" s="313"/>
      <c r="AH47" s="314" t="e">
        <f>SUM(AH45:AL46)</f>
        <v>#REF!</v>
      </c>
      <c r="AI47" s="167"/>
      <c r="AJ47" s="167"/>
      <c r="AK47" s="167"/>
      <c r="AL47" s="315"/>
      <c r="AM47" s="176" t="e">
        <f>P47-AH47</f>
        <v>#REF!</v>
      </c>
      <c r="AN47" s="176"/>
      <c r="AO47" s="176"/>
      <c r="AP47" s="176"/>
      <c r="AQ47" s="176"/>
      <c r="AR47" s="176"/>
      <c r="AS47" s="176"/>
      <c r="AT47" s="176"/>
      <c r="AU47" s="177"/>
    </row>
  </sheetData>
  <mergeCells count="183"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EFE4-DA65-4BFB-A960-0800BAFD4C2E}">
  <sheetPr>
    <tabColor rgb="FFFF0000"/>
  </sheetPr>
  <dimension ref="B1:CU342"/>
  <sheetViews>
    <sheetView showGridLines="0" tabSelected="1" zoomScale="87" zoomScaleNormal="87" zoomScaleSheetLayoutView="100" workbookViewId="0"/>
  </sheetViews>
  <sheetFormatPr defaultColWidth="9" defaultRowHeight="16.2" x14ac:dyDescent="0.45"/>
  <cols>
    <col min="1" max="1" width="2.69921875" style="85" customWidth="1"/>
    <col min="2" max="2" width="2.69921875" style="11" customWidth="1"/>
    <col min="3" max="58" width="2.69921875" style="85" customWidth="1"/>
    <col min="59" max="101" width="2.59765625" style="85" customWidth="1"/>
    <col min="102" max="102" width="9" style="85" customWidth="1"/>
    <col min="103" max="16384" width="9" style="85"/>
  </cols>
  <sheetData>
    <row r="1" spans="2:73" x14ac:dyDescent="0.45">
      <c r="BD1" s="103"/>
    </row>
    <row r="2" spans="2:73" ht="16.5" customHeight="1" x14ac:dyDescent="0.45">
      <c r="B2" s="337" t="s">
        <v>85</v>
      </c>
      <c r="C2" s="338"/>
      <c r="D2" s="338"/>
      <c r="E2" s="338"/>
      <c r="F2" s="339"/>
      <c r="G2" s="340" t="s">
        <v>86</v>
      </c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2"/>
      <c r="AA2" s="343" t="s">
        <v>87</v>
      </c>
      <c r="AB2" s="343"/>
      <c r="AC2" s="343"/>
      <c r="AD2" s="343"/>
      <c r="AE2" s="343"/>
      <c r="AF2" s="343"/>
      <c r="AG2" s="344" t="s">
        <v>88</v>
      </c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Z2" s="102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</row>
    <row r="3" spans="2:73" x14ac:dyDescent="0.45">
      <c r="B3" s="345" t="s">
        <v>89</v>
      </c>
      <c r="C3" s="346"/>
      <c r="D3" s="346"/>
      <c r="E3" s="346"/>
      <c r="F3" s="347"/>
      <c r="G3" s="348" t="s">
        <v>90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50"/>
      <c r="AA3" s="343" t="s">
        <v>91</v>
      </c>
      <c r="AB3" s="343"/>
      <c r="AC3" s="343"/>
      <c r="AD3" s="343"/>
      <c r="AE3" s="343" t="s">
        <v>80</v>
      </c>
      <c r="AF3" s="343"/>
      <c r="AG3" s="344" t="s">
        <v>92</v>
      </c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</row>
    <row r="4" spans="2:73" x14ac:dyDescent="0.45">
      <c r="B4" s="345" t="s">
        <v>93</v>
      </c>
      <c r="C4" s="346"/>
      <c r="D4" s="346"/>
      <c r="E4" s="346"/>
      <c r="F4" s="347"/>
      <c r="G4" s="356">
        <v>45361</v>
      </c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50"/>
      <c r="AA4" s="343"/>
      <c r="AB4" s="343"/>
      <c r="AC4" s="343"/>
      <c r="AD4" s="343"/>
      <c r="AE4" s="343" t="s">
        <v>94</v>
      </c>
      <c r="AF4" s="343"/>
      <c r="AG4" s="351" t="s">
        <v>95</v>
      </c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</row>
    <row r="5" spans="2:73" ht="19.5" customHeight="1" x14ac:dyDescent="0.45">
      <c r="B5" s="345" t="s">
        <v>80</v>
      </c>
      <c r="C5" s="346"/>
      <c r="D5" s="346"/>
      <c r="E5" s="346"/>
      <c r="F5" s="347"/>
      <c r="G5" s="348" t="s">
        <v>96</v>
      </c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50"/>
      <c r="AA5" s="343" t="s">
        <v>97</v>
      </c>
      <c r="AB5" s="343"/>
      <c r="AC5" s="343"/>
      <c r="AD5" s="343"/>
      <c r="AE5" s="343" t="s">
        <v>63</v>
      </c>
      <c r="AF5" s="343"/>
      <c r="AG5" s="344" t="s">
        <v>98</v>
      </c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2:73" x14ac:dyDescent="0.45">
      <c r="B6" s="345" t="s">
        <v>99</v>
      </c>
      <c r="C6" s="346"/>
      <c r="D6" s="346"/>
      <c r="E6" s="346"/>
      <c r="F6" s="347"/>
      <c r="G6" s="348" t="s">
        <v>100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50"/>
      <c r="AA6" s="343"/>
      <c r="AB6" s="343"/>
      <c r="AC6" s="343"/>
      <c r="AD6" s="343"/>
      <c r="AE6" s="343" t="s">
        <v>94</v>
      </c>
      <c r="AF6" s="343"/>
      <c r="AG6" s="351" t="s">
        <v>101</v>
      </c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</row>
    <row r="7" spans="2:73" x14ac:dyDescent="0.45">
      <c r="B7" s="343" t="s">
        <v>102</v>
      </c>
      <c r="C7" s="343"/>
      <c r="D7" s="343"/>
      <c r="E7" s="343"/>
      <c r="F7" s="343"/>
      <c r="G7" s="352" t="s">
        <v>103</v>
      </c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AA7" s="343" t="s">
        <v>104</v>
      </c>
      <c r="AB7" s="343"/>
      <c r="AC7" s="343"/>
      <c r="AD7" s="343"/>
      <c r="AE7" s="343"/>
      <c r="AF7" s="343"/>
      <c r="AG7" s="348" t="s">
        <v>105</v>
      </c>
      <c r="AH7" s="349"/>
      <c r="AI7" s="349"/>
      <c r="AJ7" s="349"/>
      <c r="AK7" s="349"/>
      <c r="AL7" s="349"/>
      <c r="AM7" s="350"/>
      <c r="AN7" s="353" t="s">
        <v>106</v>
      </c>
      <c r="AO7" s="354"/>
      <c r="AP7" s="354"/>
      <c r="AQ7" s="354"/>
      <c r="AR7" s="355"/>
      <c r="AS7" s="340" t="s">
        <v>107</v>
      </c>
      <c r="AT7" s="341"/>
      <c r="AU7" s="341"/>
      <c r="AV7" s="341"/>
      <c r="AW7" s="341"/>
      <c r="AX7" s="342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R7" s="11"/>
    </row>
    <row r="8" spans="2:73" x14ac:dyDescent="0.45">
      <c r="B8" s="343" t="s">
        <v>108</v>
      </c>
      <c r="C8" s="343"/>
      <c r="D8" s="343"/>
      <c r="E8" s="343"/>
      <c r="F8" s="343"/>
      <c r="G8" s="352" t="s">
        <v>109</v>
      </c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AA8" s="343" t="s">
        <v>110</v>
      </c>
      <c r="AB8" s="343"/>
      <c r="AC8" s="343"/>
      <c r="AD8" s="343"/>
      <c r="AE8" s="343"/>
      <c r="AF8" s="343"/>
      <c r="AG8" s="348" t="s">
        <v>111</v>
      </c>
      <c r="AH8" s="349"/>
      <c r="AI8" s="349"/>
      <c r="AJ8" s="349"/>
      <c r="AK8" s="349"/>
      <c r="AL8" s="349"/>
      <c r="AM8" s="350"/>
      <c r="AN8" s="353" t="s">
        <v>112</v>
      </c>
      <c r="AO8" s="354"/>
      <c r="AP8" s="354"/>
      <c r="AQ8" s="354"/>
      <c r="AR8" s="355"/>
      <c r="AS8" s="340" t="s">
        <v>113</v>
      </c>
      <c r="AT8" s="341"/>
      <c r="AU8" s="341"/>
      <c r="AV8" s="341"/>
      <c r="AW8" s="341"/>
      <c r="AX8" s="342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R8" s="11"/>
    </row>
    <row r="9" spans="2:73" x14ac:dyDescent="0.45">
      <c r="B9" s="351" t="s">
        <v>114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63" t="s">
        <v>115</v>
      </c>
      <c r="V9" s="363"/>
      <c r="W9" s="363"/>
      <c r="X9" s="363"/>
      <c r="Y9" s="363"/>
      <c r="AA9" s="343" t="s">
        <v>116</v>
      </c>
      <c r="AB9" s="343"/>
      <c r="AC9" s="343"/>
      <c r="AD9" s="343"/>
      <c r="AE9" s="343"/>
      <c r="AF9" s="343"/>
      <c r="AG9" s="352" t="s">
        <v>117</v>
      </c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</row>
    <row r="10" spans="2:73" x14ac:dyDescent="0.45">
      <c r="B10" s="351" t="s">
        <v>118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43" t="s">
        <v>119</v>
      </c>
      <c r="V10" s="343"/>
      <c r="W10" s="343"/>
      <c r="X10" s="343"/>
      <c r="Y10" s="343"/>
      <c r="AA10" s="343" t="s">
        <v>120</v>
      </c>
      <c r="AB10" s="343"/>
      <c r="AC10" s="343"/>
      <c r="AD10" s="343"/>
      <c r="AE10" s="343"/>
      <c r="AF10" s="343"/>
      <c r="AG10" s="357" t="s">
        <v>121</v>
      </c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Z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</row>
    <row r="11" spans="2:73" x14ac:dyDescent="0.45"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2:73" ht="16.8" thickBot="1" x14ac:dyDescent="0.5">
      <c r="B12" s="358" t="s">
        <v>122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</row>
    <row r="13" spans="2:73" x14ac:dyDescent="0.45">
      <c r="B13" s="125"/>
      <c r="C13" s="359" t="s">
        <v>123</v>
      </c>
      <c r="D13" s="360"/>
      <c r="E13" s="360"/>
      <c r="F13" s="361"/>
      <c r="G13" s="360" t="s">
        <v>124</v>
      </c>
      <c r="H13" s="360"/>
      <c r="I13" s="360"/>
      <c r="J13" s="361"/>
      <c r="K13" s="360" t="s">
        <v>125</v>
      </c>
      <c r="L13" s="360"/>
      <c r="M13" s="360"/>
      <c r="N13" s="361"/>
      <c r="O13" s="359" t="s">
        <v>126</v>
      </c>
      <c r="P13" s="361"/>
      <c r="Q13" s="359" t="s">
        <v>127</v>
      </c>
      <c r="R13" s="360"/>
      <c r="S13" s="362"/>
      <c r="T13" s="125"/>
      <c r="U13" s="359" t="s">
        <v>123</v>
      </c>
      <c r="V13" s="360"/>
      <c r="W13" s="360"/>
      <c r="X13" s="361"/>
      <c r="Y13" s="360" t="s">
        <v>124</v>
      </c>
      <c r="Z13" s="360"/>
      <c r="AA13" s="360"/>
      <c r="AB13" s="361"/>
      <c r="AC13" s="360" t="s">
        <v>125</v>
      </c>
      <c r="AD13" s="360"/>
      <c r="AE13" s="360"/>
      <c r="AF13" s="361"/>
      <c r="AG13" s="359" t="s">
        <v>126</v>
      </c>
      <c r="AH13" s="361"/>
      <c r="AI13" s="359" t="s">
        <v>127</v>
      </c>
      <c r="AJ13" s="360"/>
      <c r="AK13" s="362"/>
      <c r="AL13" s="125"/>
      <c r="AM13" s="359" t="s">
        <v>123</v>
      </c>
      <c r="AN13" s="360"/>
      <c r="AO13" s="360"/>
      <c r="AP13" s="361"/>
      <c r="AQ13" s="360" t="s">
        <v>124</v>
      </c>
      <c r="AR13" s="360"/>
      <c r="AS13" s="360"/>
      <c r="AT13" s="361"/>
      <c r="AU13" s="360" t="s">
        <v>125</v>
      </c>
      <c r="AV13" s="360"/>
      <c r="AW13" s="360"/>
      <c r="AX13" s="361"/>
      <c r="AY13" s="359" t="s">
        <v>126</v>
      </c>
      <c r="AZ13" s="361"/>
      <c r="BA13" s="359" t="s">
        <v>127</v>
      </c>
      <c r="BB13" s="360"/>
      <c r="BC13" s="362"/>
      <c r="BD13" s="119"/>
      <c r="BE13" s="343" t="s">
        <v>127</v>
      </c>
      <c r="BF13" s="343"/>
      <c r="BG13" s="343"/>
      <c r="BH13" s="343" t="s">
        <v>128</v>
      </c>
      <c r="BI13" s="343"/>
      <c r="BJ13" s="343"/>
      <c r="BK13" s="343" t="s">
        <v>129</v>
      </c>
      <c r="BL13" s="343"/>
      <c r="BM13" s="343"/>
      <c r="BN13" s="84"/>
      <c r="BO13" s="84"/>
      <c r="BP13" s="84"/>
      <c r="BQ13" s="84"/>
      <c r="BR13" s="84"/>
      <c r="BS13" s="84"/>
      <c r="BT13" s="84"/>
      <c r="BU13" s="84"/>
    </row>
    <row r="14" spans="2:73" x14ac:dyDescent="0.45">
      <c r="B14" s="124">
        <v>1</v>
      </c>
      <c r="C14" s="364" t="s">
        <v>130</v>
      </c>
      <c r="D14" s="365"/>
      <c r="E14" s="365"/>
      <c r="F14" s="366"/>
      <c r="G14" s="367">
        <v>45383</v>
      </c>
      <c r="H14" s="368"/>
      <c r="I14" s="368"/>
      <c r="J14" s="369"/>
      <c r="K14" s="367">
        <v>45422</v>
      </c>
      <c r="L14" s="368"/>
      <c r="M14" s="368"/>
      <c r="N14" s="369"/>
      <c r="O14" s="370">
        <f t="shared" ref="O14:O33" si="0">IF(G14="","",K14-G14+1)</f>
        <v>40</v>
      </c>
      <c r="P14" s="371"/>
      <c r="Q14" s="353" t="s">
        <v>131</v>
      </c>
      <c r="R14" s="354"/>
      <c r="S14" s="372"/>
      <c r="T14" s="124">
        <f>B33+1</f>
        <v>21</v>
      </c>
      <c r="U14" s="364"/>
      <c r="V14" s="365"/>
      <c r="W14" s="365"/>
      <c r="X14" s="366"/>
      <c r="Y14" s="367"/>
      <c r="Z14" s="368"/>
      <c r="AA14" s="368"/>
      <c r="AB14" s="369"/>
      <c r="AC14" s="367"/>
      <c r="AD14" s="368"/>
      <c r="AE14" s="368"/>
      <c r="AF14" s="369"/>
      <c r="AG14" s="370" t="str">
        <f t="shared" ref="AG14:AG33" si="1">IF(Y14="","",AC14-Y14+1)</f>
        <v/>
      </c>
      <c r="AH14" s="371"/>
      <c r="AI14" s="353"/>
      <c r="AJ14" s="354"/>
      <c r="AK14" s="372"/>
      <c r="AL14" s="124">
        <f>T33+1</f>
        <v>41</v>
      </c>
      <c r="AM14" s="364"/>
      <c r="AN14" s="365"/>
      <c r="AO14" s="365"/>
      <c r="AP14" s="366"/>
      <c r="AQ14" s="367"/>
      <c r="AR14" s="368"/>
      <c r="AS14" s="368"/>
      <c r="AT14" s="369"/>
      <c r="AU14" s="367"/>
      <c r="AV14" s="368"/>
      <c r="AW14" s="368"/>
      <c r="AX14" s="369"/>
      <c r="AY14" s="370" t="str">
        <f t="shared" ref="AY14:AY33" si="2">IF(AQ14="","",AU14-AQ14+1)</f>
        <v/>
      </c>
      <c r="AZ14" s="371"/>
      <c r="BA14" s="353"/>
      <c r="BB14" s="354"/>
      <c r="BC14" s="372"/>
      <c r="BD14" s="120"/>
      <c r="BE14" s="345" t="s">
        <v>132</v>
      </c>
      <c r="BF14" s="346"/>
      <c r="BG14" s="347"/>
      <c r="BH14" s="373">
        <f>COUNTIF(Q14:S33,"脳損傷")+COUNTIF(AI14:AK33,"脳損傷")+COUNTIF(BA14:BC33,"脳損傷")</f>
        <v>5</v>
      </c>
      <c r="BI14" s="373"/>
      <c r="BJ14" s="373"/>
      <c r="BK14" s="373">
        <f ca="1">SUMIF(Q14:S33,"脳損傷",O14:P33)+SUMIF(AI14:AK33,"脳損傷",AG14:AH33)+SUMIF(BA14:BC33,"脳損傷",AY14:AZ33)</f>
        <v>190</v>
      </c>
      <c r="BL14" s="373"/>
      <c r="BM14" s="373"/>
      <c r="BN14" s="118"/>
      <c r="BO14" s="118"/>
      <c r="BP14" s="118"/>
      <c r="BQ14" s="11"/>
      <c r="BR14" s="11"/>
      <c r="BS14" s="117"/>
      <c r="BT14" s="117"/>
      <c r="BU14" s="117"/>
    </row>
    <row r="15" spans="2:73" x14ac:dyDescent="0.45">
      <c r="B15" s="124">
        <f>B14+1</f>
        <v>2</v>
      </c>
      <c r="C15" s="364" t="s">
        <v>133</v>
      </c>
      <c r="D15" s="365"/>
      <c r="E15" s="365"/>
      <c r="F15" s="366"/>
      <c r="G15" s="367">
        <v>45384</v>
      </c>
      <c r="H15" s="368"/>
      <c r="I15" s="368"/>
      <c r="J15" s="369"/>
      <c r="K15" s="367">
        <v>45422</v>
      </c>
      <c r="L15" s="368"/>
      <c r="M15" s="368"/>
      <c r="N15" s="369"/>
      <c r="O15" s="370">
        <f t="shared" si="0"/>
        <v>39</v>
      </c>
      <c r="P15" s="371"/>
      <c r="Q15" s="353" t="s">
        <v>131</v>
      </c>
      <c r="R15" s="354"/>
      <c r="S15" s="372"/>
      <c r="T15" s="124">
        <f>T14+1</f>
        <v>22</v>
      </c>
      <c r="U15" s="364"/>
      <c r="V15" s="365"/>
      <c r="W15" s="365"/>
      <c r="X15" s="366"/>
      <c r="Y15" s="367"/>
      <c r="Z15" s="368"/>
      <c r="AA15" s="368"/>
      <c r="AB15" s="369"/>
      <c r="AC15" s="367"/>
      <c r="AD15" s="368"/>
      <c r="AE15" s="368"/>
      <c r="AF15" s="369"/>
      <c r="AG15" s="370" t="str">
        <f t="shared" si="1"/>
        <v/>
      </c>
      <c r="AH15" s="371"/>
      <c r="AI15" s="353"/>
      <c r="AJ15" s="354"/>
      <c r="AK15" s="372"/>
      <c r="AL15" s="124">
        <f>AL14+1</f>
        <v>42</v>
      </c>
      <c r="AM15" s="364"/>
      <c r="AN15" s="365"/>
      <c r="AO15" s="365"/>
      <c r="AP15" s="366"/>
      <c r="AQ15" s="367"/>
      <c r="AR15" s="368"/>
      <c r="AS15" s="368"/>
      <c r="AT15" s="369"/>
      <c r="AU15" s="367"/>
      <c r="AV15" s="368"/>
      <c r="AW15" s="368"/>
      <c r="AX15" s="369"/>
      <c r="AY15" s="370" t="str">
        <f t="shared" si="2"/>
        <v/>
      </c>
      <c r="AZ15" s="371"/>
      <c r="BA15" s="353"/>
      <c r="BB15" s="354"/>
      <c r="BC15" s="372"/>
      <c r="BD15" s="120"/>
      <c r="BE15" s="345" t="s">
        <v>33</v>
      </c>
      <c r="BF15" s="346"/>
      <c r="BG15" s="347"/>
      <c r="BH15" s="373">
        <f>COUNTIF(Q14:S33,"その他")+COUNTIF(AI14:AK33,"その他")+COUNTIF(BA14:BC33,"その他")</f>
        <v>2</v>
      </c>
      <c r="BI15" s="373"/>
      <c r="BJ15" s="373"/>
      <c r="BK15" s="373">
        <f ca="1">SUMIF(Q14:S33,"その他",O14:P33)+SUMIF(AI14:AK33,"その他",AG14:AH33)+SUMIF(BA14:BC33,"その他",AY14:AZ33)</f>
        <v>69</v>
      </c>
      <c r="BL15" s="373"/>
      <c r="BM15" s="373"/>
      <c r="BN15" s="118"/>
      <c r="BO15" s="118"/>
      <c r="BP15" s="118"/>
      <c r="BQ15" s="11"/>
      <c r="BR15" s="11"/>
      <c r="BS15" s="117"/>
      <c r="BT15" s="117"/>
      <c r="BU15" s="117"/>
    </row>
    <row r="16" spans="2:73" x14ac:dyDescent="0.45">
      <c r="B16" s="124">
        <f t="shared" ref="B16:B33" si="3">B15+1</f>
        <v>3</v>
      </c>
      <c r="C16" s="364" t="s">
        <v>134</v>
      </c>
      <c r="D16" s="365"/>
      <c r="E16" s="365"/>
      <c r="F16" s="366"/>
      <c r="G16" s="367">
        <v>45385</v>
      </c>
      <c r="H16" s="368"/>
      <c r="I16" s="368"/>
      <c r="J16" s="369"/>
      <c r="K16" s="367">
        <v>45422</v>
      </c>
      <c r="L16" s="368"/>
      <c r="M16" s="368"/>
      <c r="N16" s="369"/>
      <c r="O16" s="370">
        <f t="shared" si="0"/>
        <v>38</v>
      </c>
      <c r="P16" s="371"/>
      <c r="Q16" s="353" t="s">
        <v>131</v>
      </c>
      <c r="R16" s="354"/>
      <c r="S16" s="372"/>
      <c r="T16" s="124">
        <f t="shared" ref="T16:T33" si="4">T15+1</f>
        <v>23</v>
      </c>
      <c r="U16" s="364"/>
      <c r="V16" s="365"/>
      <c r="W16" s="365"/>
      <c r="X16" s="366"/>
      <c r="Y16" s="367"/>
      <c r="Z16" s="368"/>
      <c r="AA16" s="368"/>
      <c r="AB16" s="369"/>
      <c r="AC16" s="367"/>
      <c r="AD16" s="368"/>
      <c r="AE16" s="368"/>
      <c r="AF16" s="369"/>
      <c r="AG16" s="370" t="str">
        <f t="shared" si="1"/>
        <v/>
      </c>
      <c r="AH16" s="371"/>
      <c r="AI16" s="353"/>
      <c r="AJ16" s="354"/>
      <c r="AK16" s="372"/>
      <c r="AL16" s="124">
        <f t="shared" ref="AL16:AL33" si="5">AL15+1</f>
        <v>43</v>
      </c>
      <c r="AM16" s="364"/>
      <c r="AN16" s="365"/>
      <c r="AO16" s="365"/>
      <c r="AP16" s="366"/>
      <c r="AQ16" s="367"/>
      <c r="AR16" s="368"/>
      <c r="AS16" s="368"/>
      <c r="AT16" s="369"/>
      <c r="AU16" s="367"/>
      <c r="AV16" s="368"/>
      <c r="AW16" s="368"/>
      <c r="AX16" s="369"/>
      <c r="AY16" s="370" t="str">
        <f t="shared" si="2"/>
        <v/>
      </c>
      <c r="AZ16" s="371"/>
      <c r="BA16" s="353"/>
      <c r="BB16" s="354"/>
      <c r="BC16" s="372"/>
      <c r="BD16" s="120"/>
      <c r="BE16" s="116"/>
      <c r="BF16" s="116"/>
      <c r="BG16" s="116"/>
      <c r="BH16" s="116"/>
      <c r="BI16" s="118"/>
      <c r="BJ16" s="118"/>
      <c r="BK16" s="118"/>
      <c r="BL16" s="118"/>
      <c r="BM16" s="118"/>
      <c r="BN16" s="118"/>
      <c r="BO16" s="118"/>
      <c r="BP16" s="118"/>
      <c r="BQ16" s="11"/>
      <c r="BR16" s="11"/>
      <c r="BS16" s="117"/>
      <c r="BT16" s="117"/>
      <c r="BU16" s="117"/>
    </row>
    <row r="17" spans="2:73" x14ac:dyDescent="0.45">
      <c r="B17" s="124">
        <f t="shared" si="3"/>
        <v>4</v>
      </c>
      <c r="C17" s="364" t="s">
        <v>135</v>
      </c>
      <c r="D17" s="365"/>
      <c r="E17" s="365"/>
      <c r="F17" s="366"/>
      <c r="G17" s="367">
        <v>45386</v>
      </c>
      <c r="H17" s="368"/>
      <c r="I17" s="368"/>
      <c r="J17" s="369"/>
      <c r="K17" s="367">
        <v>45422</v>
      </c>
      <c r="L17" s="368"/>
      <c r="M17" s="368"/>
      <c r="N17" s="369"/>
      <c r="O17" s="370">
        <f t="shared" si="0"/>
        <v>37</v>
      </c>
      <c r="P17" s="371"/>
      <c r="Q17" s="353" t="s">
        <v>131</v>
      </c>
      <c r="R17" s="354"/>
      <c r="S17" s="372"/>
      <c r="T17" s="124">
        <f t="shared" si="4"/>
        <v>24</v>
      </c>
      <c r="U17" s="364"/>
      <c r="V17" s="365"/>
      <c r="W17" s="365"/>
      <c r="X17" s="366"/>
      <c r="Y17" s="367"/>
      <c r="Z17" s="368"/>
      <c r="AA17" s="368"/>
      <c r="AB17" s="369"/>
      <c r="AC17" s="367"/>
      <c r="AD17" s="368"/>
      <c r="AE17" s="368"/>
      <c r="AF17" s="369"/>
      <c r="AG17" s="370" t="str">
        <f t="shared" si="1"/>
        <v/>
      </c>
      <c r="AH17" s="371"/>
      <c r="AI17" s="353"/>
      <c r="AJ17" s="354"/>
      <c r="AK17" s="372"/>
      <c r="AL17" s="124">
        <f t="shared" si="5"/>
        <v>44</v>
      </c>
      <c r="AM17" s="364"/>
      <c r="AN17" s="365"/>
      <c r="AO17" s="365"/>
      <c r="AP17" s="366"/>
      <c r="AQ17" s="367"/>
      <c r="AR17" s="368"/>
      <c r="AS17" s="368"/>
      <c r="AT17" s="369"/>
      <c r="AU17" s="367"/>
      <c r="AV17" s="368"/>
      <c r="AW17" s="368"/>
      <c r="AX17" s="369"/>
      <c r="AY17" s="370" t="str">
        <f t="shared" si="2"/>
        <v/>
      </c>
      <c r="AZ17" s="371"/>
      <c r="BA17" s="353"/>
      <c r="BB17" s="354"/>
      <c r="BC17" s="372"/>
      <c r="BD17" s="120"/>
      <c r="BE17" s="343" t="s">
        <v>136</v>
      </c>
      <c r="BF17" s="343"/>
      <c r="BG17" s="343"/>
      <c r="BH17" s="343"/>
      <c r="BI17" s="343"/>
      <c r="BJ17" s="343"/>
      <c r="BK17" s="343"/>
      <c r="BL17" s="343"/>
      <c r="BM17" s="343"/>
      <c r="BN17" s="118"/>
      <c r="BO17" s="118"/>
      <c r="BP17" s="118"/>
      <c r="BQ17" s="11"/>
      <c r="BR17" s="11"/>
      <c r="BS17" s="117"/>
      <c r="BT17" s="117"/>
      <c r="BU17" s="117"/>
    </row>
    <row r="18" spans="2:73" x14ac:dyDescent="0.45">
      <c r="B18" s="124">
        <f t="shared" si="3"/>
        <v>5</v>
      </c>
      <c r="C18" s="364" t="s">
        <v>137</v>
      </c>
      <c r="D18" s="365"/>
      <c r="E18" s="365"/>
      <c r="F18" s="366"/>
      <c r="G18" s="367">
        <v>45387</v>
      </c>
      <c r="H18" s="368"/>
      <c r="I18" s="368"/>
      <c r="J18" s="369"/>
      <c r="K18" s="367">
        <v>45422</v>
      </c>
      <c r="L18" s="368"/>
      <c r="M18" s="368"/>
      <c r="N18" s="369"/>
      <c r="O18" s="370">
        <f t="shared" si="0"/>
        <v>36</v>
      </c>
      <c r="P18" s="371"/>
      <c r="Q18" s="353" t="s">
        <v>131</v>
      </c>
      <c r="R18" s="354"/>
      <c r="S18" s="372"/>
      <c r="T18" s="124">
        <f t="shared" si="4"/>
        <v>25</v>
      </c>
      <c r="U18" s="364"/>
      <c r="V18" s="365"/>
      <c r="W18" s="365"/>
      <c r="X18" s="366"/>
      <c r="Y18" s="367"/>
      <c r="Z18" s="368"/>
      <c r="AA18" s="368"/>
      <c r="AB18" s="369"/>
      <c r="AC18" s="367"/>
      <c r="AD18" s="368"/>
      <c r="AE18" s="368"/>
      <c r="AF18" s="369"/>
      <c r="AG18" s="370" t="str">
        <f t="shared" si="1"/>
        <v/>
      </c>
      <c r="AH18" s="371"/>
      <c r="AI18" s="353"/>
      <c r="AJ18" s="354"/>
      <c r="AK18" s="372"/>
      <c r="AL18" s="124">
        <f t="shared" si="5"/>
        <v>45</v>
      </c>
      <c r="AM18" s="364"/>
      <c r="AN18" s="365"/>
      <c r="AO18" s="365"/>
      <c r="AP18" s="366"/>
      <c r="AQ18" s="367"/>
      <c r="AR18" s="368"/>
      <c r="AS18" s="368"/>
      <c r="AT18" s="369"/>
      <c r="AU18" s="367"/>
      <c r="AV18" s="368"/>
      <c r="AW18" s="368"/>
      <c r="AX18" s="369"/>
      <c r="AY18" s="370" t="str">
        <f t="shared" si="2"/>
        <v/>
      </c>
      <c r="AZ18" s="371"/>
      <c r="BA18" s="353"/>
      <c r="BB18" s="354"/>
      <c r="BC18" s="372"/>
      <c r="BD18" s="120"/>
      <c r="BE18" s="343" t="s">
        <v>37</v>
      </c>
      <c r="BF18" s="343"/>
      <c r="BG18" s="343"/>
      <c r="BH18" s="374">
        <v>5</v>
      </c>
      <c r="BI18" s="374"/>
      <c r="BJ18" s="374"/>
      <c r="BK18" s="343" t="s">
        <v>30</v>
      </c>
      <c r="BL18" s="343"/>
      <c r="BM18" s="343"/>
      <c r="BN18" s="118"/>
      <c r="BO18" s="118"/>
      <c r="BP18" s="118"/>
      <c r="BQ18" s="11"/>
      <c r="BR18" s="11"/>
      <c r="BS18" s="117"/>
      <c r="BT18" s="117"/>
      <c r="BU18" s="117"/>
    </row>
    <row r="19" spans="2:73" x14ac:dyDescent="0.45">
      <c r="B19" s="124">
        <f t="shared" si="3"/>
        <v>6</v>
      </c>
      <c r="C19" s="364" t="s">
        <v>138</v>
      </c>
      <c r="D19" s="365"/>
      <c r="E19" s="365"/>
      <c r="F19" s="366"/>
      <c r="G19" s="367">
        <v>45388</v>
      </c>
      <c r="H19" s="368"/>
      <c r="I19" s="368"/>
      <c r="J19" s="369"/>
      <c r="K19" s="367">
        <v>45422</v>
      </c>
      <c r="L19" s="368"/>
      <c r="M19" s="368"/>
      <c r="N19" s="369"/>
      <c r="O19" s="370">
        <f t="shared" si="0"/>
        <v>35</v>
      </c>
      <c r="P19" s="371"/>
      <c r="Q19" s="353" t="s">
        <v>139</v>
      </c>
      <c r="R19" s="354"/>
      <c r="S19" s="372"/>
      <c r="T19" s="124">
        <f t="shared" si="4"/>
        <v>26</v>
      </c>
      <c r="U19" s="364"/>
      <c r="V19" s="365"/>
      <c r="W19" s="365"/>
      <c r="X19" s="366"/>
      <c r="Y19" s="367"/>
      <c r="Z19" s="368"/>
      <c r="AA19" s="368"/>
      <c r="AB19" s="369"/>
      <c r="AC19" s="367"/>
      <c r="AD19" s="368"/>
      <c r="AE19" s="368"/>
      <c r="AF19" s="369"/>
      <c r="AG19" s="370" t="str">
        <f t="shared" si="1"/>
        <v/>
      </c>
      <c r="AH19" s="371"/>
      <c r="AI19" s="353"/>
      <c r="AJ19" s="354"/>
      <c r="AK19" s="372"/>
      <c r="AL19" s="124">
        <f t="shared" si="5"/>
        <v>46</v>
      </c>
      <c r="AM19" s="364"/>
      <c r="AN19" s="365"/>
      <c r="AO19" s="365"/>
      <c r="AP19" s="366"/>
      <c r="AQ19" s="367"/>
      <c r="AR19" s="368"/>
      <c r="AS19" s="368"/>
      <c r="AT19" s="369"/>
      <c r="AU19" s="367"/>
      <c r="AV19" s="368"/>
      <c r="AW19" s="368"/>
      <c r="AX19" s="369"/>
      <c r="AY19" s="370" t="str">
        <f t="shared" si="2"/>
        <v/>
      </c>
      <c r="AZ19" s="371"/>
      <c r="BA19" s="353"/>
      <c r="BB19" s="354"/>
      <c r="BC19" s="372"/>
      <c r="BD19" s="120"/>
      <c r="BE19" s="343" t="s">
        <v>33</v>
      </c>
      <c r="BF19" s="343"/>
      <c r="BG19" s="343"/>
      <c r="BH19" s="374">
        <v>5</v>
      </c>
      <c r="BI19" s="374"/>
      <c r="BJ19" s="374"/>
      <c r="BK19" s="343" t="s">
        <v>30</v>
      </c>
      <c r="BL19" s="343"/>
      <c r="BM19" s="343"/>
      <c r="BN19" s="118"/>
      <c r="BO19" s="118"/>
      <c r="BP19" s="118"/>
      <c r="BQ19" s="11"/>
      <c r="BR19" s="11"/>
      <c r="BS19" s="117"/>
      <c r="BT19" s="117"/>
      <c r="BU19" s="117"/>
    </row>
    <row r="20" spans="2:73" x14ac:dyDescent="0.45">
      <c r="B20" s="124">
        <f t="shared" si="3"/>
        <v>7</v>
      </c>
      <c r="C20" s="364" t="s">
        <v>140</v>
      </c>
      <c r="D20" s="365"/>
      <c r="E20" s="365"/>
      <c r="F20" s="366"/>
      <c r="G20" s="367">
        <v>45389</v>
      </c>
      <c r="H20" s="368"/>
      <c r="I20" s="368"/>
      <c r="J20" s="369"/>
      <c r="K20" s="367">
        <v>45422</v>
      </c>
      <c r="L20" s="368"/>
      <c r="M20" s="368"/>
      <c r="N20" s="369"/>
      <c r="O20" s="370">
        <f t="shared" si="0"/>
        <v>34</v>
      </c>
      <c r="P20" s="371"/>
      <c r="Q20" s="353" t="s">
        <v>139</v>
      </c>
      <c r="R20" s="354"/>
      <c r="S20" s="372"/>
      <c r="T20" s="124">
        <f t="shared" si="4"/>
        <v>27</v>
      </c>
      <c r="U20" s="364"/>
      <c r="V20" s="365"/>
      <c r="W20" s="365"/>
      <c r="X20" s="366"/>
      <c r="Y20" s="367"/>
      <c r="Z20" s="368"/>
      <c r="AA20" s="368"/>
      <c r="AB20" s="369"/>
      <c r="AC20" s="367"/>
      <c r="AD20" s="368"/>
      <c r="AE20" s="368"/>
      <c r="AF20" s="369"/>
      <c r="AG20" s="370" t="str">
        <f t="shared" si="1"/>
        <v/>
      </c>
      <c r="AH20" s="371"/>
      <c r="AI20" s="353"/>
      <c r="AJ20" s="354"/>
      <c r="AK20" s="372"/>
      <c r="AL20" s="124">
        <f t="shared" si="5"/>
        <v>47</v>
      </c>
      <c r="AM20" s="364"/>
      <c r="AN20" s="365"/>
      <c r="AO20" s="365"/>
      <c r="AP20" s="366"/>
      <c r="AQ20" s="367"/>
      <c r="AR20" s="368"/>
      <c r="AS20" s="368"/>
      <c r="AT20" s="369"/>
      <c r="AU20" s="367"/>
      <c r="AV20" s="368"/>
      <c r="AW20" s="368"/>
      <c r="AX20" s="369"/>
      <c r="AY20" s="370" t="str">
        <f t="shared" si="2"/>
        <v/>
      </c>
      <c r="AZ20" s="371"/>
      <c r="BA20" s="353"/>
      <c r="BB20" s="354"/>
      <c r="BC20" s="372"/>
      <c r="BD20" s="120"/>
      <c r="BE20" s="343" t="s">
        <v>27</v>
      </c>
      <c r="BF20" s="343"/>
      <c r="BG20" s="343"/>
      <c r="BH20" s="375">
        <f>SUM(BH18:BJ19)</f>
        <v>10</v>
      </c>
      <c r="BI20" s="375"/>
      <c r="BJ20" s="375"/>
      <c r="BK20" s="343" t="s">
        <v>30</v>
      </c>
      <c r="BL20" s="343"/>
      <c r="BM20" s="343"/>
      <c r="BN20" s="118"/>
      <c r="BO20" s="118"/>
      <c r="BP20" s="118"/>
      <c r="BQ20" s="11"/>
      <c r="BR20" s="11"/>
      <c r="BS20" s="117"/>
      <c r="BT20" s="117"/>
      <c r="BU20" s="117"/>
    </row>
    <row r="21" spans="2:73" x14ac:dyDescent="0.45">
      <c r="B21" s="124">
        <f t="shared" si="3"/>
        <v>8</v>
      </c>
      <c r="C21" s="364"/>
      <c r="D21" s="365"/>
      <c r="E21" s="365"/>
      <c r="F21" s="366"/>
      <c r="G21" s="367"/>
      <c r="H21" s="368"/>
      <c r="I21" s="368"/>
      <c r="J21" s="369"/>
      <c r="K21" s="367"/>
      <c r="L21" s="368"/>
      <c r="M21" s="368"/>
      <c r="N21" s="369"/>
      <c r="O21" s="370" t="str">
        <f t="shared" si="0"/>
        <v/>
      </c>
      <c r="P21" s="371"/>
      <c r="Q21" s="353"/>
      <c r="R21" s="354"/>
      <c r="S21" s="372"/>
      <c r="T21" s="124">
        <f t="shared" si="4"/>
        <v>28</v>
      </c>
      <c r="U21" s="364"/>
      <c r="V21" s="365"/>
      <c r="W21" s="365"/>
      <c r="X21" s="366"/>
      <c r="Y21" s="367"/>
      <c r="Z21" s="368"/>
      <c r="AA21" s="368"/>
      <c r="AB21" s="369"/>
      <c r="AC21" s="367"/>
      <c r="AD21" s="368"/>
      <c r="AE21" s="368"/>
      <c r="AF21" s="369"/>
      <c r="AG21" s="370" t="str">
        <f t="shared" si="1"/>
        <v/>
      </c>
      <c r="AH21" s="371"/>
      <c r="AI21" s="353"/>
      <c r="AJ21" s="354"/>
      <c r="AK21" s="372"/>
      <c r="AL21" s="124">
        <f t="shared" si="5"/>
        <v>48</v>
      </c>
      <c r="AM21" s="364"/>
      <c r="AN21" s="365"/>
      <c r="AO21" s="365"/>
      <c r="AP21" s="366"/>
      <c r="AQ21" s="367"/>
      <c r="AR21" s="368"/>
      <c r="AS21" s="368"/>
      <c r="AT21" s="369"/>
      <c r="AU21" s="367"/>
      <c r="AV21" s="368"/>
      <c r="AW21" s="368"/>
      <c r="AX21" s="369"/>
      <c r="AY21" s="370" t="str">
        <f t="shared" si="2"/>
        <v/>
      </c>
      <c r="AZ21" s="371"/>
      <c r="BA21" s="353"/>
      <c r="BB21" s="354"/>
      <c r="BC21" s="372"/>
      <c r="BD21" s="120"/>
      <c r="BE21" s="116"/>
      <c r="BF21" s="116"/>
      <c r="BG21" s="116"/>
      <c r="BH21" s="116"/>
      <c r="BI21" s="118"/>
      <c r="BJ21" s="118"/>
      <c r="BK21" s="118"/>
      <c r="BL21" s="118"/>
      <c r="BM21" s="118"/>
      <c r="BN21" s="118"/>
      <c r="BO21" s="118"/>
      <c r="BP21" s="118"/>
      <c r="BQ21" s="11"/>
      <c r="BR21" s="11"/>
      <c r="BS21" s="117"/>
      <c r="BT21" s="117"/>
      <c r="BU21" s="117"/>
    </row>
    <row r="22" spans="2:73" x14ac:dyDescent="0.45">
      <c r="B22" s="124">
        <f t="shared" si="3"/>
        <v>9</v>
      </c>
      <c r="C22" s="364"/>
      <c r="D22" s="365"/>
      <c r="E22" s="365"/>
      <c r="F22" s="366"/>
      <c r="G22" s="367"/>
      <c r="H22" s="368"/>
      <c r="I22" s="368"/>
      <c r="J22" s="369"/>
      <c r="K22" s="367"/>
      <c r="L22" s="368"/>
      <c r="M22" s="368"/>
      <c r="N22" s="369"/>
      <c r="O22" s="370" t="str">
        <f t="shared" si="0"/>
        <v/>
      </c>
      <c r="P22" s="371"/>
      <c r="Q22" s="353"/>
      <c r="R22" s="354"/>
      <c r="S22" s="372"/>
      <c r="T22" s="124">
        <f t="shared" si="4"/>
        <v>29</v>
      </c>
      <c r="U22" s="364"/>
      <c r="V22" s="365"/>
      <c r="W22" s="365"/>
      <c r="X22" s="366"/>
      <c r="Y22" s="367"/>
      <c r="Z22" s="368"/>
      <c r="AA22" s="368"/>
      <c r="AB22" s="369"/>
      <c r="AC22" s="367"/>
      <c r="AD22" s="368"/>
      <c r="AE22" s="368"/>
      <c r="AF22" s="369"/>
      <c r="AG22" s="370" t="str">
        <f t="shared" si="1"/>
        <v/>
      </c>
      <c r="AH22" s="371"/>
      <c r="AI22" s="353"/>
      <c r="AJ22" s="354"/>
      <c r="AK22" s="372"/>
      <c r="AL22" s="124">
        <f t="shared" si="5"/>
        <v>49</v>
      </c>
      <c r="AM22" s="364"/>
      <c r="AN22" s="365"/>
      <c r="AO22" s="365"/>
      <c r="AP22" s="366"/>
      <c r="AQ22" s="367"/>
      <c r="AR22" s="368"/>
      <c r="AS22" s="368"/>
      <c r="AT22" s="369"/>
      <c r="AU22" s="367"/>
      <c r="AV22" s="368"/>
      <c r="AW22" s="368"/>
      <c r="AX22" s="369"/>
      <c r="AY22" s="370" t="str">
        <f t="shared" si="2"/>
        <v/>
      </c>
      <c r="AZ22" s="371"/>
      <c r="BA22" s="353"/>
      <c r="BB22" s="354"/>
      <c r="BC22" s="372"/>
      <c r="BD22" s="120"/>
      <c r="BE22" s="116"/>
      <c r="BF22" s="116"/>
      <c r="BG22" s="116"/>
      <c r="BH22" s="116"/>
      <c r="BI22" s="118"/>
      <c r="BJ22" s="118"/>
      <c r="BK22" s="118"/>
      <c r="BL22" s="118"/>
      <c r="BM22" s="118"/>
      <c r="BN22" s="118"/>
      <c r="BO22" s="118"/>
      <c r="BP22" s="118"/>
      <c r="BQ22" s="11"/>
      <c r="BR22" s="11"/>
      <c r="BS22" s="117"/>
      <c r="BT22" s="117"/>
      <c r="BU22" s="117"/>
    </row>
    <row r="23" spans="2:73" x14ac:dyDescent="0.45">
      <c r="B23" s="124">
        <f t="shared" si="3"/>
        <v>10</v>
      </c>
      <c r="C23" s="364"/>
      <c r="D23" s="365"/>
      <c r="E23" s="365"/>
      <c r="F23" s="366"/>
      <c r="G23" s="364"/>
      <c r="H23" s="365"/>
      <c r="I23" s="365"/>
      <c r="J23" s="366"/>
      <c r="K23" s="364"/>
      <c r="L23" s="365"/>
      <c r="M23" s="365"/>
      <c r="N23" s="366"/>
      <c r="O23" s="370" t="str">
        <f t="shared" si="0"/>
        <v/>
      </c>
      <c r="P23" s="371"/>
      <c r="Q23" s="353"/>
      <c r="R23" s="354"/>
      <c r="S23" s="372"/>
      <c r="T23" s="124">
        <f t="shared" si="4"/>
        <v>30</v>
      </c>
      <c r="U23" s="364"/>
      <c r="V23" s="365"/>
      <c r="W23" s="365"/>
      <c r="X23" s="366"/>
      <c r="Y23" s="364"/>
      <c r="Z23" s="365"/>
      <c r="AA23" s="365"/>
      <c r="AB23" s="366"/>
      <c r="AC23" s="364"/>
      <c r="AD23" s="365"/>
      <c r="AE23" s="365"/>
      <c r="AF23" s="366"/>
      <c r="AG23" s="370" t="str">
        <f t="shared" si="1"/>
        <v/>
      </c>
      <c r="AH23" s="371"/>
      <c r="AI23" s="353"/>
      <c r="AJ23" s="354"/>
      <c r="AK23" s="372"/>
      <c r="AL23" s="124">
        <f t="shared" si="5"/>
        <v>50</v>
      </c>
      <c r="AM23" s="364"/>
      <c r="AN23" s="365"/>
      <c r="AO23" s="365"/>
      <c r="AP23" s="366"/>
      <c r="AQ23" s="364"/>
      <c r="AR23" s="365"/>
      <c r="AS23" s="365"/>
      <c r="AT23" s="366"/>
      <c r="AU23" s="364"/>
      <c r="AV23" s="365"/>
      <c r="AW23" s="365"/>
      <c r="AX23" s="366"/>
      <c r="AY23" s="370" t="str">
        <f t="shared" si="2"/>
        <v/>
      </c>
      <c r="AZ23" s="371"/>
      <c r="BA23" s="353"/>
      <c r="BB23" s="354"/>
      <c r="BC23" s="372"/>
      <c r="BD23" s="120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"/>
      <c r="BR23" s="11"/>
      <c r="BS23" s="117"/>
      <c r="BT23" s="117"/>
      <c r="BU23" s="117"/>
    </row>
    <row r="24" spans="2:73" x14ac:dyDescent="0.45">
      <c r="B24" s="124">
        <f t="shared" si="3"/>
        <v>11</v>
      </c>
      <c r="C24" s="364"/>
      <c r="D24" s="365"/>
      <c r="E24" s="365"/>
      <c r="F24" s="366"/>
      <c r="G24" s="364"/>
      <c r="H24" s="365"/>
      <c r="I24" s="365"/>
      <c r="J24" s="366"/>
      <c r="K24" s="364"/>
      <c r="L24" s="365"/>
      <c r="M24" s="365"/>
      <c r="N24" s="366"/>
      <c r="O24" s="370" t="str">
        <f t="shared" si="0"/>
        <v/>
      </c>
      <c r="P24" s="371"/>
      <c r="Q24" s="353"/>
      <c r="R24" s="354"/>
      <c r="S24" s="372"/>
      <c r="T24" s="124">
        <f t="shared" si="4"/>
        <v>31</v>
      </c>
      <c r="U24" s="364"/>
      <c r="V24" s="365"/>
      <c r="W24" s="365"/>
      <c r="X24" s="366"/>
      <c r="Y24" s="364"/>
      <c r="Z24" s="365"/>
      <c r="AA24" s="365"/>
      <c r="AB24" s="366"/>
      <c r="AC24" s="364"/>
      <c r="AD24" s="365"/>
      <c r="AE24" s="365"/>
      <c r="AF24" s="366"/>
      <c r="AG24" s="370" t="str">
        <f t="shared" si="1"/>
        <v/>
      </c>
      <c r="AH24" s="371"/>
      <c r="AI24" s="353"/>
      <c r="AJ24" s="354"/>
      <c r="AK24" s="372"/>
      <c r="AL24" s="124">
        <f t="shared" si="5"/>
        <v>51</v>
      </c>
      <c r="AM24" s="364"/>
      <c r="AN24" s="365"/>
      <c r="AO24" s="365"/>
      <c r="AP24" s="366"/>
      <c r="AQ24" s="364"/>
      <c r="AR24" s="365"/>
      <c r="AS24" s="365"/>
      <c r="AT24" s="366"/>
      <c r="AU24" s="364"/>
      <c r="AV24" s="365"/>
      <c r="AW24" s="365"/>
      <c r="AX24" s="366"/>
      <c r="AY24" s="370" t="str">
        <f t="shared" si="2"/>
        <v/>
      </c>
      <c r="AZ24" s="371"/>
      <c r="BA24" s="353"/>
      <c r="BB24" s="354"/>
      <c r="BC24" s="372"/>
      <c r="BD24" s="120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"/>
      <c r="BR24" s="11"/>
      <c r="BS24" s="117"/>
      <c r="BT24" s="117"/>
      <c r="BU24" s="117"/>
    </row>
    <row r="25" spans="2:73" x14ac:dyDescent="0.45">
      <c r="B25" s="124">
        <f t="shared" si="3"/>
        <v>12</v>
      </c>
      <c r="C25" s="364"/>
      <c r="D25" s="365"/>
      <c r="E25" s="365"/>
      <c r="F25" s="366"/>
      <c r="G25" s="364"/>
      <c r="H25" s="365"/>
      <c r="I25" s="365"/>
      <c r="J25" s="366"/>
      <c r="K25" s="364"/>
      <c r="L25" s="365"/>
      <c r="M25" s="365"/>
      <c r="N25" s="366"/>
      <c r="O25" s="370" t="str">
        <f t="shared" si="0"/>
        <v/>
      </c>
      <c r="P25" s="371"/>
      <c r="Q25" s="353"/>
      <c r="R25" s="354"/>
      <c r="S25" s="372"/>
      <c r="T25" s="124">
        <f t="shared" si="4"/>
        <v>32</v>
      </c>
      <c r="U25" s="364"/>
      <c r="V25" s="365"/>
      <c r="W25" s="365"/>
      <c r="X25" s="366"/>
      <c r="Y25" s="364"/>
      <c r="Z25" s="365"/>
      <c r="AA25" s="365"/>
      <c r="AB25" s="366"/>
      <c r="AC25" s="364"/>
      <c r="AD25" s="365"/>
      <c r="AE25" s="365"/>
      <c r="AF25" s="366"/>
      <c r="AG25" s="370" t="str">
        <f t="shared" si="1"/>
        <v/>
      </c>
      <c r="AH25" s="371"/>
      <c r="AI25" s="353"/>
      <c r="AJ25" s="354"/>
      <c r="AK25" s="372"/>
      <c r="AL25" s="124">
        <f t="shared" si="5"/>
        <v>52</v>
      </c>
      <c r="AM25" s="364"/>
      <c r="AN25" s="365"/>
      <c r="AO25" s="365"/>
      <c r="AP25" s="366"/>
      <c r="AQ25" s="364"/>
      <c r="AR25" s="365"/>
      <c r="AS25" s="365"/>
      <c r="AT25" s="366"/>
      <c r="AU25" s="364"/>
      <c r="AV25" s="365"/>
      <c r="AW25" s="365"/>
      <c r="AX25" s="366"/>
      <c r="AY25" s="370" t="str">
        <f t="shared" si="2"/>
        <v/>
      </c>
      <c r="AZ25" s="371"/>
      <c r="BA25" s="353"/>
      <c r="BB25" s="354"/>
      <c r="BC25" s="372"/>
      <c r="BD25" s="120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"/>
      <c r="BR25" s="11"/>
      <c r="BS25" s="117"/>
      <c r="BT25" s="117"/>
      <c r="BU25" s="117"/>
    </row>
    <row r="26" spans="2:73" x14ac:dyDescent="0.45">
      <c r="B26" s="124">
        <f t="shared" si="3"/>
        <v>13</v>
      </c>
      <c r="C26" s="364"/>
      <c r="D26" s="365"/>
      <c r="E26" s="365"/>
      <c r="F26" s="366"/>
      <c r="G26" s="364"/>
      <c r="H26" s="365"/>
      <c r="I26" s="365"/>
      <c r="J26" s="366"/>
      <c r="K26" s="364"/>
      <c r="L26" s="365"/>
      <c r="M26" s="365"/>
      <c r="N26" s="366"/>
      <c r="O26" s="370" t="str">
        <f t="shared" si="0"/>
        <v/>
      </c>
      <c r="P26" s="371"/>
      <c r="Q26" s="353"/>
      <c r="R26" s="354"/>
      <c r="S26" s="372"/>
      <c r="T26" s="124">
        <f t="shared" si="4"/>
        <v>33</v>
      </c>
      <c r="U26" s="364"/>
      <c r="V26" s="365"/>
      <c r="W26" s="365"/>
      <c r="X26" s="366"/>
      <c r="Y26" s="364"/>
      <c r="Z26" s="365"/>
      <c r="AA26" s="365"/>
      <c r="AB26" s="366"/>
      <c r="AC26" s="364"/>
      <c r="AD26" s="365"/>
      <c r="AE26" s="365"/>
      <c r="AF26" s="366"/>
      <c r="AG26" s="370" t="str">
        <f t="shared" si="1"/>
        <v/>
      </c>
      <c r="AH26" s="371"/>
      <c r="AI26" s="353"/>
      <c r="AJ26" s="354"/>
      <c r="AK26" s="372"/>
      <c r="AL26" s="124">
        <f t="shared" si="5"/>
        <v>53</v>
      </c>
      <c r="AM26" s="364"/>
      <c r="AN26" s="365"/>
      <c r="AO26" s="365"/>
      <c r="AP26" s="366"/>
      <c r="AQ26" s="364"/>
      <c r="AR26" s="365"/>
      <c r="AS26" s="365"/>
      <c r="AT26" s="366"/>
      <c r="AU26" s="364"/>
      <c r="AV26" s="365"/>
      <c r="AW26" s="365"/>
      <c r="AX26" s="366"/>
      <c r="AY26" s="370" t="str">
        <f t="shared" si="2"/>
        <v/>
      </c>
      <c r="AZ26" s="371"/>
      <c r="BA26" s="353"/>
      <c r="BB26" s="354"/>
      <c r="BC26" s="372"/>
      <c r="BD26" s="120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"/>
      <c r="BR26" s="11"/>
      <c r="BS26" s="117"/>
      <c r="BT26" s="117"/>
      <c r="BU26" s="117"/>
    </row>
    <row r="27" spans="2:73" x14ac:dyDescent="0.45">
      <c r="B27" s="124">
        <f t="shared" si="3"/>
        <v>14</v>
      </c>
      <c r="C27" s="364"/>
      <c r="D27" s="365"/>
      <c r="E27" s="365"/>
      <c r="F27" s="366"/>
      <c r="G27" s="364"/>
      <c r="H27" s="365"/>
      <c r="I27" s="365"/>
      <c r="J27" s="366"/>
      <c r="K27" s="364"/>
      <c r="L27" s="365"/>
      <c r="M27" s="365"/>
      <c r="N27" s="366"/>
      <c r="O27" s="370" t="str">
        <f t="shared" si="0"/>
        <v/>
      </c>
      <c r="P27" s="371"/>
      <c r="Q27" s="353"/>
      <c r="R27" s="354"/>
      <c r="S27" s="372"/>
      <c r="T27" s="124">
        <f t="shared" si="4"/>
        <v>34</v>
      </c>
      <c r="U27" s="364"/>
      <c r="V27" s="365"/>
      <c r="W27" s="365"/>
      <c r="X27" s="366"/>
      <c r="Y27" s="364"/>
      <c r="Z27" s="365"/>
      <c r="AA27" s="365"/>
      <c r="AB27" s="366"/>
      <c r="AC27" s="364"/>
      <c r="AD27" s="365"/>
      <c r="AE27" s="365"/>
      <c r="AF27" s="366"/>
      <c r="AG27" s="370" t="str">
        <f t="shared" si="1"/>
        <v/>
      </c>
      <c r="AH27" s="371"/>
      <c r="AI27" s="353"/>
      <c r="AJ27" s="354"/>
      <c r="AK27" s="372"/>
      <c r="AL27" s="124">
        <f t="shared" si="5"/>
        <v>54</v>
      </c>
      <c r="AM27" s="364"/>
      <c r="AN27" s="365"/>
      <c r="AO27" s="365"/>
      <c r="AP27" s="366"/>
      <c r="AQ27" s="364"/>
      <c r="AR27" s="365"/>
      <c r="AS27" s="365"/>
      <c r="AT27" s="366"/>
      <c r="AU27" s="364"/>
      <c r="AV27" s="365"/>
      <c r="AW27" s="365"/>
      <c r="AX27" s="366"/>
      <c r="AY27" s="370" t="str">
        <f t="shared" si="2"/>
        <v/>
      </c>
      <c r="AZ27" s="371"/>
      <c r="BA27" s="353"/>
      <c r="BB27" s="354"/>
      <c r="BC27" s="372"/>
      <c r="BD27" s="120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"/>
      <c r="BR27" s="11"/>
      <c r="BS27" s="117"/>
      <c r="BT27" s="117"/>
      <c r="BU27" s="117"/>
    </row>
    <row r="28" spans="2:73" x14ac:dyDescent="0.45">
      <c r="B28" s="124">
        <f t="shared" si="3"/>
        <v>15</v>
      </c>
      <c r="C28" s="364"/>
      <c r="D28" s="365"/>
      <c r="E28" s="365"/>
      <c r="F28" s="366"/>
      <c r="G28" s="364"/>
      <c r="H28" s="365"/>
      <c r="I28" s="365"/>
      <c r="J28" s="366"/>
      <c r="K28" s="364"/>
      <c r="L28" s="365"/>
      <c r="M28" s="365"/>
      <c r="N28" s="366"/>
      <c r="O28" s="370" t="str">
        <f t="shared" si="0"/>
        <v/>
      </c>
      <c r="P28" s="371"/>
      <c r="Q28" s="353"/>
      <c r="R28" s="354"/>
      <c r="S28" s="372"/>
      <c r="T28" s="124">
        <f t="shared" si="4"/>
        <v>35</v>
      </c>
      <c r="U28" s="364"/>
      <c r="V28" s="365"/>
      <c r="W28" s="365"/>
      <c r="X28" s="366"/>
      <c r="Y28" s="364"/>
      <c r="Z28" s="365"/>
      <c r="AA28" s="365"/>
      <c r="AB28" s="366"/>
      <c r="AC28" s="364"/>
      <c r="AD28" s="365"/>
      <c r="AE28" s="365"/>
      <c r="AF28" s="366"/>
      <c r="AG28" s="370" t="str">
        <f t="shared" si="1"/>
        <v/>
      </c>
      <c r="AH28" s="371"/>
      <c r="AI28" s="353"/>
      <c r="AJ28" s="354"/>
      <c r="AK28" s="372"/>
      <c r="AL28" s="124">
        <f t="shared" si="5"/>
        <v>55</v>
      </c>
      <c r="AM28" s="364"/>
      <c r="AN28" s="365"/>
      <c r="AO28" s="365"/>
      <c r="AP28" s="366"/>
      <c r="AQ28" s="364"/>
      <c r="AR28" s="365"/>
      <c r="AS28" s="365"/>
      <c r="AT28" s="366"/>
      <c r="AU28" s="364"/>
      <c r="AV28" s="365"/>
      <c r="AW28" s="365"/>
      <c r="AX28" s="366"/>
      <c r="AY28" s="370" t="str">
        <f t="shared" si="2"/>
        <v/>
      </c>
      <c r="AZ28" s="371"/>
      <c r="BA28" s="353"/>
      <c r="BB28" s="354"/>
      <c r="BC28" s="372"/>
      <c r="BD28" s="120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"/>
      <c r="BR28" s="11"/>
      <c r="BS28" s="117"/>
      <c r="BT28" s="117"/>
      <c r="BU28" s="117"/>
    </row>
    <row r="29" spans="2:73" x14ac:dyDescent="0.45">
      <c r="B29" s="124">
        <f t="shared" si="3"/>
        <v>16</v>
      </c>
      <c r="C29" s="364"/>
      <c r="D29" s="365"/>
      <c r="E29" s="365"/>
      <c r="F29" s="366"/>
      <c r="G29" s="364"/>
      <c r="H29" s="365"/>
      <c r="I29" s="365"/>
      <c r="J29" s="366"/>
      <c r="K29" s="364"/>
      <c r="L29" s="365"/>
      <c r="M29" s="365"/>
      <c r="N29" s="366"/>
      <c r="O29" s="370" t="str">
        <f t="shared" si="0"/>
        <v/>
      </c>
      <c r="P29" s="371"/>
      <c r="Q29" s="353"/>
      <c r="R29" s="354"/>
      <c r="S29" s="372"/>
      <c r="T29" s="124">
        <f t="shared" si="4"/>
        <v>36</v>
      </c>
      <c r="U29" s="364"/>
      <c r="V29" s="365"/>
      <c r="W29" s="365"/>
      <c r="X29" s="366"/>
      <c r="Y29" s="364"/>
      <c r="Z29" s="365"/>
      <c r="AA29" s="365"/>
      <c r="AB29" s="366"/>
      <c r="AC29" s="364"/>
      <c r="AD29" s="365"/>
      <c r="AE29" s="365"/>
      <c r="AF29" s="366"/>
      <c r="AG29" s="370" t="str">
        <f t="shared" si="1"/>
        <v/>
      </c>
      <c r="AH29" s="371"/>
      <c r="AI29" s="353"/>
      <c r="AJ29" s="354"/>
      <c r="AK29" s="372"/>
      <c r="AL29" s="124">
        <f t="shared" si="5"/>
        <v>56</v>
      </c>
      <c r="AM29" s="364"/>
      <c r="AN29" s="365"/>
      <c r="AO29" s="365"/>
      <c r="AP29" s="366"/>
      <c r="AQ29" s="364"/>
      <c r="AR29" s="365"/>
      <c r="AS29" s="365"/>
      <c r="AT29" s="366"/>
      <c r="AU29" s="364"/>
      <c r="AV29" s="365"/>
      <c r="AW29" s="365"/>
      <c r="AX29" s="366"/>
      <c r="AY29" s="370" t="str">
        <f t="shared" si="2"/>
        <v/>
      </c>
      <c r="AZ29" s="371"/>
      <c r="BA29" s="353"/>
      <c r="BB29" s="354"/>
      <c r="BC29" s="372"/>
      <c r="BD29" s="120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"/>
      <c r="BR29" s="11"/>
      <c r="BS29" s="117"/>
      <c r="BT29" s="117"/>
      <c r="BU29" s="117"/>
    </row>
    <row r="30" spans="2:73" x14ac:dyDescent="0.45">
      <c r="B30" s="124">
        <f t="shared" si="3"/>
        <v>17</v>
      </c>
      <c r="C30" s="364"/>
      <c r="D30" s="365"/>
      <c r="E30" s="365"/>
      <c r="F30" s="366"/>
      <c r="G30" s="364"/>
      <c r="H30" s="365"/>
      <c r="I30" s="365"/>
      <c r="J30" s="366"/>
      <c r="K30" s="364"/>
      <c r="L30" s="365"/>
      <c r="M30" s="365"/>
      <c r="N30" s="366"/>
      <c r="O30" s="370" t="str">
        <f t="shared" si="0"/>
        <v/>
      </c>
      <c r="P30" s="371"/>
      <c r="Q30" s="353"/>
      <c r="R30" s="354"/>
      <c r="S30" s="372"/>
      <c r="T30" s="124">
        <f t="shared" si="4"/>
        <v>37</v>
      </c>
      <c r="U30" s="364"/>
      <c r="V30" s="365"/>
      <c r="W30" s="365"/>
      <c r="X30" s="366"/>
      <c r="Y30" s="364"/>
      <c r="Z30" s="365"/>
      <c r="AA30" s="365"/>
      <c r="AB30" s="366"/>
      <c r="AC30" s="364"/>
      <c r="AD30" s="365"/>
      <c r="AE30" s="365"/>
      <c r="AF30" s="366"/>
      <c r="AG30" s="370" t="str">
        <f t="shared" si="1"/>
        <v/>
      </c>
      <c r="AH30" s="371"/>
      <c r="AI30" s="353"/>
      <c r="AJ30" s="354"/>
      <c r="AK30" s="372"/>
      <c r="AL30" s="124">
        <f t="shared" si="5"/>
        <v>57</v>
      </c>
      <c r="AM30" s="364"/>
      <c r="AN30" s="365"/>
      <c r="AO30" s="365"/>
      <c r="AP30" s="366"/>
      <c r="AQ30" s="364"/>
      <c r="AR30" s="365"/>
      <c r="AS30" s="365"/>
      <c r="AT30" s="366"/>
      <c r="AU30" s="364"/>
      <c r="AV30" s="365"/>
      <c r="AW30" s="365"/>
      <c r="AX30" s="366"/>
      <c r="AY30" s="370" t="str">
        <f t="shared" si="2"/>
        <v/>
      </c>
      <c r="AZ30" s="371"/>
      <c r="BA30" s="353"/>
      <c r="BB30" s="354"/>
      <c r="BC30" s="372"/>
      <c r="BD30" s="120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"/>
      <c r="BR30" s="11"/>
      <c r="BS30" s="117"/>
      <c r="BT30" s="117"/>
      <c r="BU30" s="117"/>
    </row>
    <row r="31" spans="2:73" x14ac:dyDescent="0.45">
      <c r="B31" s="124">
        <f t="shared" si="3"/>
        <v>18</v>
      </c>
      <c r="C31" s="364"/>
      <c r="D31" s="365"/>
      <c r="E31" s="365"/>
      <c r="F31" s="366"/>
      <c r="G31" s="364"/>
      <c r="H31" s="365"/>
      <c r="I31" s="365"/>
      <c r="J31" s="366"/>
      <c r="K31" s="364"/>
      <c r="L31" s="365"/>
      <c r="M31" s="365"/>
      <c r="N31" s="366"/>
      <c r="O31" s="370" t="str">
        <f t="shared" si="0"/>
        <v/>
      </c>
      <c r="P31" s="371"/>
      <c r="Q31" s="353"/>
      <c r="R31" s="354"/>
      <c r="S31" s="372"/>
      <c r="T31" s="124">
        <f t="shared" si="4"/>
        <v>38</v>
      </c>
      <c r="U31" s="364"/>
      <c r="V31" s="365"/>
      <c r="W31" s="365"/>
      <c r="X31" s="366"/>
      <c r="Y31" s="364"/>
      <c r="Z31" s="365"/>
      <c r="AA31" s="365"/>
      <c r="AB31" s="366"/>
      <c r="AC31" s="364"/>
      <c r="AD31" s="365"/>
      <c r="AE31" s="365"/>
      <c r="AF31" s="366"/>
      <c r="AG31" s="370" t="str">
        <f t="shared" si="1"/>
        <v/>
      </c>
      <c r="AH31" s="371"/>
      <c r="AI31" s="353"/>
      <c r="AJ31" s="354"/>
      <c r="AK31" s="372"/>
      <c r="AL31" s="124">
        <f t="shared" si="5"/>
        <v>58</v>
      </c>
      <c r="AM31" s="364"/>
      <c r="AN31" s="365"/>
      <c r="AO31" s="365"/>
      <c r="AP31" s="366"/>
      <c r="AQ31" s="364"/>
      <c r="AR31" s="365"/>
      <c r="AS31" s="365"/>
      <c r="AT31" s="366"/>
      <c r="AU31" s="364"/>
      <c r="AV31" s="365"/>
      <c r="AW31" s="365"/>
      <c r="AX31" s="366"/>
      <c r="AY31" s="370" t="str">
        <f t="shared" si="2"/>
        <v/>
      </c>
      <c r="AZ31" s="371"/>
      <c r="BA31" s="353"/>
      <c r="BB31" s="354"/>
      <c r="BC31" s="372"/>
      <c r="BD31" s="120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"/>
      <c r="BR31" s="11"/>
      <c r="BS31" s="117"/>
      <c r="BT31" s="117"/>
      <c r="BU31" s="117"/>
    </row>
    <row r="32" spans="2:73" x14ac:dyDescent="0.45">
      <c r="B32" s="124">
        <f t="shared" si="3"/>
        <v>19</v>
      </c>
      <c r="C32" s="364"/>
      <c r="D32" s="365"/>
      <c r="E32" s="365"/>
      <c r="F32" s="366"/>
      <c r="G32" s="364"/>
      <c r="H32" s="365"/>
      <c r="I32" s="365"/>
      <c r="J32" s="366"/>
      <c r="K32" s="364"/>
      <c r="L32" s="365"/>
      <c r="M32" s="365"/>
      <c r="N32" s="366"/>
      <c r="O32" s="370" t="str">
        <f t="shared" si="0"/>
        <v/>
      </c>
      <c r="P32" s="371"/>
      <c r="Q32" s="353"/>
      <c r="R32" s="354"/>
      <c r="S32" s="372"/>
      <c r="T32" s="124">
        <f t="shared" si="4"/>
        <v>39</v>
      </c>
      <c r="U32" s="364"/>
      <c r="V32" s="365"/>
      <c r="W32" s="365"/>
      <c r="X32" s="366"/>
      <c r="Y32" s="364"/>
      <c r="Z32" s="365"/>
      <c r="AA32" s="365"/>
      <c r="AB32" s="366"/>
      <c r="AC32" s="364"/>
      <c r="AD32" s="365"/>
      <c r="AE32" s="365"/>
      <c r="AF32" s="366"/>
      <c r="AG32" s="370" t="str">
        <f t="shared" si="1"/>
        <v/>
      </c>
      <c r="AH32" s="371"/>
      <c r="AI32" s="353"/>
      <c r="AJ32" s="354"/>
      <c r="AK32" s="372"/>
      <c r="AL32" s="124">
        <f t="shared" si="5"/>
        <v>59</v>
      </c>
      <c r="AM32" s="364"/>
      <c r="AN32" s="365"/>
      <c r="AO32" s="365"/>
      <c r="AP32" s="366"/>
      <c r="AQ32" s="364"/>
      <c r="AR32" s="365"/>
      <c r="AS32" s="365"/>
      <c r="AT32" s="366"/>
      <c r="AU32" s="364"/>
      <c r="AV32" s="365"/>
      <c r="AW32" s="365"/>
      <c r="AX32" s="366"/>
      <c r="AY32" s="370" t="str">
        <f t="shared" si="2"/>
        <v/>
      </c>
      <c r="AZ32" s="371"/>
      <c r="BA32" s="353"/>
      <c r="BB32" s="354"/>
      <c r="BC32" s="372"/>
      <c r="BD32" s="120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"/>
      <c r="BR32" s="11"/>
      <c r="BS32" s="117"/>
      <c r="BT32" s="117"/>
      <c r="BU32" s="117"/>
    </row>
    <row r="33" spans="2:73" x14ac:dyDescent="0.45">
      <c r="B33" s="124">
        <f t="shared" si="3"/>
        <v>20</v>
      </c>
      <c r="C33" s="364"/>
      <c r="D33" s="365"/>
      <c r="E33" s="365"/>
      <c r="F33" s="366"/>
      <c r="G33" s="364"/>
      <c r="H33" s="365"/>
      <c r="I33" s="365"/>
      <c r="J33" s="366"/>
      <c r="K33" s="364"/>
      <c r="L33" s="365"/>
      <c r="M33" s="365"/>
      <c r="N33" s="366"/>
      <c r="O33" s="370" t="str">
        <f t="shared" si="0"/>
        <v/>
      </c>
      <c r="P33" s="371"/>
      <c r="Q33" s="353"/>
      <c r="R33" s="354"/>
      <c r="S33" s="372"/>
      <c r="T33" s="124">
        <f t="shared" si="4"/>
        <v>40</v>
      </c>
      <c r="U33" s="364"/>
      <c r="V33" s="365"/>
      <c r="W33" s="365"/>
      <c r="X33" s="366"/>
      <c r="Y33" s="364"/>
      <c r="Z33" s="365"/>
      <c r="AA33" s="365"/>
      <c r="AB33" s="366"/>
      <c r="AC33" s="364"/>
      <c r="AD33" s="365"/>
      <c r="AE33" s="365"/>
      <c r="AF33" s="366"/>
      <c r="AG33" s="370" t="str">
        <f t="shared" si="1"/>
        <v/>
      </c>
      <c r="AH33" s="371"/>
      <c r="AI33" s="353"/>
      <c r="AJ33" s="354"/>
      <c r="AK33" s="372"/>
      <c r="AL33" s="124">
        <f t="shared" si="5"/>
        <v>60</v>
      </c>
      <c r="AM33" s="364"/>
      <c r="AN33" s="365"/>
      <c r="AO33" s="365"/>
      <c r="AP33" s="366"/>
      <c r="AQ33" s="364"/>
      <c r="AR33" s="365"/>
      <c r="AS33" s="365"/>
      <c r="AT33" s="366"/>
      <c r="AU33" s="364"/>
      <c r="AV33" s="365"/>
      <c r="AW33" s="365"/>
      <c r="AX33" s="366"/>
      <c r="AY33" s="370" t="str">
        <f t="shared" si="2"/>
        <v/>
      </c>
      <c r="AZ33" s="371"/>
      <c r="BA33" s="353"/>
      <c r="BB33" s="354"/>
      <c r="BC33" s="372"/>
      <c r="BD33" s="120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"/>
      <c r="BR33" s="11"/>
      <c r="BS33" s="117"/>
      <c r="BT33" s="117"/>
      <c r="BU33" s="117"/>
    </row>
    <row r="34" spans="2:73" ht="16.8" thickBot="1" x14ac:dyDescent="0.5"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01" t="s">
        <v>27</v>
      </c>
      <c r="AM34" s="376">
        <f>COUNTA(C14:F33,U14:X33,AM14:AP33)</f>
        <v>7</v>
      </c>
      <c r="AN34" s="377"/>
      <c r="AO34" s="377"/>
      <c r="AP34" s="378"/>
      <c r="AQ34" s="379"/>
      <c r="AR34" s="380"/>
      <c r="AS34" s="380"/>
      <c r="AT34" s="381"/>
      <c r="AU34" s="379"/>
      <c r="AV34" s="380"/>
      <c r="AW34" s="380"/>
      <c r="AX34" s="381"/>
      <c r="AY34" s="376">
        <f>SUM(O14:P33,AG14:AH33,AY14:AZ33)</f>
        <v>259</v>
      </c>
      <c r="AZ34" s="378"/>
      <c r="BA34" s="379"/>
      <c r="BB34" s="380"/>
      <c r="BC34" s="382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5">
      <c r="B36" s="389" t="s">
        <v>141</v>
      </c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86"/>
      <c r="AH36" s="86"/>
      <c r="AI36" s="86"/>
      <c r="AJ36" s="86"/>
      <c r="AK36" s="86"/>
    </row>
    <row r="37" spans="2:73" x14ac:dyDescent="0.45">
      <c r="B37" s="345" t="s">
        <v>142</v>
      </c>
      <c r="C37" s="347"/>
      <c r="D37" s="345" t="s">
        <v>143</v>
      </c>
      <c r="E37" s="346"/>
      <c r="F37" s="346"/>
      <c r="G37" s="346"/>
      <c r="H37" s="346"/>
      <c r="I37" s="346"/>
      <c r="J37" s="345" t="s">
        <v>144</v>
      </c>
      <c r="K37" s="346"/>
      <c r="L37" s="346"/>
      <c r="M37" s="347"/>
      <c r="N37" s="345" t="s">
        <v>145</v>
      </c>
      <c r="O37" s="346"/>
      <c r="P37" s="346"/>
      <c r="Q37" s="346"/>
      <c r="R37" s="346"/>
      <c r="S37" s="345" t="s">
        <v>146</v>
      </c>
      <c r="T37" s="346"/>
      <c r="U37" s="346"/>
      <c r="V37" s="346"/>
      <c r="W37" s="347"/>
      <c r="X37" s="345" t="s">
        <v>147</v>
      </c>
      <c r="Y37" s="346"/>
      <c r="Z37" s="346"/>
      <c r="AA37" s="347"/>
      <c r="AB37" s="343" t="s">
        <v>148</v>
      </c>
      <c r="AC37" s="343"/>
      <c r="AD37" s="343"/>
      <c r="AE37" s="343"/>
      <c r="AF37" s="343"/>
      <c r="AG37" s="121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5">
      <c r="B38" s="345">
        <v>1</v>
      </c>
      <c r="C38" s="347"/>
      <c r="D38" s="353" t="s">
        <v>130</v>
      </c>
      <c r="E38" s="354"/>
      <c r="F38" s="354"/>
      <c r="G38" s="354"/>
      <c r="H38" s="354"/>
      <c r="I38" s="354"/>
      <c r="J38" s="353" t="s">
        <v>149</v>
      </c>
      <c r="K38" s="354"/>
      <c r="L38" s="354"/>
      <c r="M38" s="355"/>
      <c r="N38" s="384">
        <v>3600000</v>
      </c>
      <c r="O38" s="385"/>
      <c r="P38" s="385"/>
      <c r="Q38" s="385"/>
      <c r="R38" s="385"/>
      <c r="S38" s="386">
        <v>45383</v>
      </c>
      <c r="T38" s="387"/>
      <c r="U38" s="387"/>
      <c r="V38" s="387"/>
      <c r="W38" s="388"/>
      <c r="X38" s="353">
        <v>12</v>
      </c>
      <c r="Y38" s="354"/>
      <c r="Z38" s="354"/>
      <c r="AA38" s="355"/>
      <c r="AB38" s="383">
        <f t="shared" ref="AB38:AB52" si="6">N38-AG38</f>
        <v>3600000</v>
      </c>
      <c r="AC38" s="383"/>
      <c r="AD38" s="383"/>
      <c r="AE38" s="383"/>
      <c r="AF38" s="383"/>
      <c r="AG38" s="122"/>
      <c r="AH38" s="123"/>
      <c r="AI38" s="123"/>
      <c r="AJ38" s="123"/>
      <c r="AK38" s="123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5">
      <c r="B39" s="345">
        <v>2</v>
      </c>
      <c r="C39" s="347"/>
      <c r="D39" s="353" t="s">
        <v>133</v>
      </c>
      <c r="E39" s="354"/>
      <c r="F39" s="354"/>
      <c r="G39" s="354"/>
      <c r="H39" s="354"/>
      <c r="I39" s="354"/>
      <c r="J39" s="353" t="s">
        <v>150</v>
      </c>
      <c r="K39" s="354"/>
      <c r="L39" s="354"/>
      <c r="M39" s="355"/>
      <c r="N39" s="384">
        <v>2160000</v>
      </c>
      <c r="O39" s="385"/>
      <c r="P39" s="385"/>
      <c r="Q39" s="385"/>
      <c r="R39" s="385"/>
      <c r="S39" s="386">
        <v>45383</v>
      </c>
      <c r="T39" s="387"/>
      <c r="U39" s="387"/>
      <c r="V39" s="387"/>
      <c r="W39" s="388"/>
      <c r="X39" s="353">
        <v>12</v>
      </c>
      <c r="Y39" s="354"/>
      <c r="Z39" s="354"/>
      <c r="AA39" s="355"/>
      <c r="AB39" s="383">
        <f t="shared" si="6"/>
        <v>2160000</v>
      </c>
      <c r="AC39" s="383"/>
      <c r="AD39" s="383"/>
      <c r="AE39" s="383"/>
      <c r="AF39" s="383"/>
      <c r="AG39" s="122"/>
      <c r="AH39" s="123"/>
      <c r="AI39" s="123"/>
      <c r="AJ39" s="123"/>
      <c r="AK39" s="123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5">
      <c r="B40" s="345">
        <v>3</v>
      </c>
      <c r="C40" s="347"/>
      <c r="D40" s="353" t="s">
        <v>134</v>
      </c>
      <c r="E40" s="354"/>
      <c r="F40" s="354"/>
      <c r="G40" s="354"/>
      <c r="H40" s="354"/>
      <c r="I40" s="354"/>
      <c r="J40" s="353" t="s">
        <v>151</v>
      </c>
      <c r="K40" s="354"/>
      <c r="L40" s="354"/>
      <c r="M40" s="355"/>
      <c r="N40" s="384">
        <v>2160000</v>
      </c>
      <c r="O40" s="385"/>
      <c r="P40" s="385"/>
      <c r="Q40" s="385"/>
      <c r="R40" s="385"/>
      <c r="S40" s="386">
        <v>45383</v>
      </c>
      <c r="T40" s="387"/>
      <c r="U40" s="387"/>
      <c r="V40" s="387"/>
      <c r="W40" s="388"/>
      <c r="X40" s="353">
        <v>12</v>
      </c>
      <c r="Y40" s="354"/>
      <c r="Z40" s="354"/>
      <c r="AA40" s="355"/>
      <c r="AB40" s="383">
        <f t="shared" si="6"/>
        <v>2160000</v>
      </c>
      <c r="AC40" s="383"/>
      <c r="AD40" s="383"/>
      <c r="AE40" s="383"/>
      <c r="AF40" s="383"/>
      <c r="AG40" s="122"/>
      <c r="AH40" s="123"/>
      <c r="AI40" s="123"/>
      <c r="AJ40" s="123"/>
      <c r="AK40" s="123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5">
      <c r="B41" s="345">
        <v>4</v>
      </c>
      <c r="C41" s="347"/>
      <c r="D41" s="353" t="s">
        <v>135</v>
      </c>
      <c r="E41" s="354"/>
      <c r="F41" s="354"/>
      <c r="G41" s="354"/>
      <c r="H41" s="354"/>
      <c r="I41" s="354"/>
      <c r="J41" s="353" t="s">
        <v>149</v>
      </c>
      <c r="K41" s="354"/>
      <c r="L41" s="354"/>
      <c r="M41" s="355"/>
      <c r="N41" s="384">
        <v>1800000</v>
      </c>
      <c r="O41" s="385"/>
      <c r="P41" s="385"/>
      <c r="Q41" s="385"/>
      <c r="R41" s="385"/>
      <c r="S41" s="386">
        <v>45536</v>
      </c>
      <c r="T41" s="387"/>
      <c r="U41" s="387"/>
      <c r="V41" s="387"/>
      <c r="W41" s="388"/>
      <c r="X41" s="353">
        <v>6</v>
      </c>
      <c r="Y41" s="354"/>
      <c r="Z41" s="354"/>
      <c r="AA41" s="355"/>
      <c r="AB41" s="383">
        <f t="shared" si="6"/>
        <v>1800000</v>
      </c>
      <c r="AC41" s="383"/>
      <c r="AD41" s="383"/>
      <c r="AE41" s="383"/>
      <c r="AF41" s="383"/>
      <c r="AG41" s="122"/>
      <c r="AH41" s="123"/>
      <c r="AI41" s="123"/>
      <c r="AJ41" s="123"/>
      <c r="AK41" s="123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5">
      <c r="B42" s="345">
        <v>5</v>
      </c>
      <c r="C42" s="347"/>
      <c r="D42" s="353" t="s">
        <v>137</v>
      </c>
      <c r="E42" s="354"/>
      <c r="F42" s="354"/>
      <c r="G42" s="354"/>
      <c r="H42" s="354"/>
      <c r="I42" s="354"/>
      <c r="J42" s="353" t="s">
        <v>150</v>
      </c>
      <c r="K42" s="354"/>
      <c r="L42" s="354"/>
      <c r="M42" s="355"/>
      <c r="N42" s="384">
        <v>480000</v>
      </c>
      <c r="O42" s="385"/>
      <c r="P42" s="385"/>
      <c r="Q42" s="385"/>
      <c r="R42" s="385"/>
      <c r="S42" s="386">
        <v>45536</v>
      </c>
      <c r="T42" s="387"/>
      <c r="U42" s="387"/>
      <c r="V42" s="387"/>
      <c r="W42" s="388"/>
      <c r="X42" s="353">
        <v>6</v>
      </c>
      <c r="Y42" s="354"/>
      <c r="Z42" s="354"/>
      <c r="AA42" s="355"/>
      <c r="AB42" s="383">
        <f t="shared" si="6"/>
        <v>480000</v>
      </c>
      <c r="AC42" s="383"/>
      <c r="AD42" s="383"/>
      <c r="AE42" s="383"/>
      <c r="AF42" s="383"/>
      <c r="AG42" s="122"/>
      <c r="AH42" s="123"/>
      <c r="AI42" s="123"/>
      <c r="AJ42" s="123"/>
      <c r="AK42" s="123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5">
      <c r="B43" s="345">
        <v>6</v>
      </c>
      <c r="C43" s="347"/>
      <c r="D43" s="353"/>
      <c r="E43" s="354"/>
      <c r="F43" s="354"/>
      <c r="G43" s="354"/>
      <c r="H43" s="354"/>
      <c r="I43" s="354"/>
      <c r="J43" s="353"/>
      <c r="K43" s="354"/>
      <c r="L43" s="354"/>
      <c r="M43" s="355"/>
      <c r="N43" s="384"/>
      <c r="O43" s="385"/>
      <c r="P43" s="385"/>
      <c r="Q43" s="385"/>
      <c r="R43" s="385"/>
      <c r="S43" s="386"/>
      <c r="T43" s="387"/>
      <c r="U43" s="387"/>
      <c r="V43" s="387"/>
      <c r="W43" s="388"/>
      <c r="X43" s="353"/>
      <c r="Y43" s="354"/>
      <c r="Z43" s="354"/>
      <c r="AA43" s="355"/>
      <c r="AB43" s="383">
        <f t="shared" si="6"/>
        <v>0</v>
      </c>
      <c r="AC43" s="383"/>
      <c r="AD43" s="383"/>
      <c r="AE43" s="383"/>
      <c r="AF43" s="383"/>
      <c r="AG43" s="122"/>
      <c r="AH43" s="123"/>
      <c r="AI43" s="123"/>
      <c r="AJ43" s="123"/>
      <c r="AK43" s="123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5">
      <c r="B44" s="345">
        <v>7</v>
      </c>
      <c r="C44" s="347"/>
      <c r="D44" s="353"/>
      <c r="E44" s="354"/>
      <c r="F44" s="354"/>
      <c r="G44" s="354"/>
      <c r="H44" s="354"/>
      <c r="I44" s="354"/>
      <c r="J44" s="353"/>
      <c r="K44" s="354"/>
      <c r="L44" s="354"/>
      <c r="M44" s="355"/>
      <c r="N44" s="384"/>
      <c r="O44" s="385"/>
      <c r="P44" s="385"/>
      <c r="Q44" s="385"/>
      <c r="R44" s="385"/>
      <c r="S44" s="386"/>
      <c r="T44" s="387"/>
      <c r="U44" s="387"/>
      <c r="V44" s="387"/>
      <c r="W44" s="388"/>
      <c r="X44" s="353"/>
      <c r="Y44" s="354"/>
      <c r="Z44" s="354"/>
      <c r="AA44" s="355"/>
      <c r="AB44" s="383">
        <f t="shared" si="6"/>
        <v>0</v>
      </c>
      <c r="AC44" s="383"/>
      <c r="AD44" s="383"/>
      <c r="AE44" s="383"/>
      <c r="AF44" s="383"/>
      <c r="AG44" s="122"/>
      <c r="AH44" s="123"/>
      <c r="AI44" s="123"/>
      <c r="AJ44" s="123"/>
      <c r="AK44" s="123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5">
      <c r="B45" s="345">
        <v>8</v>
      </c>
      <c r="C45" s="347"/>
      <c r="D45" s="353"/>
      <c r="E45" s="354"/>
      <c r="F45" s="354"/>
      <c r="G45" s="354"/>
      <c r="H45" s="354"/>
      <c r="I45" s="354"/>
      <c r="J45" s="353"/>
      <c r="K45" s="354"/>
      <c r="L45" s="354"/>
      <c r="M45" s="355"/>
      <c r="N45" s="384"/>
      <c r="O45" s="385"/>
      <c r="P45" s="385"/>
      <c r="Q45" s="385"/>
      <c r="R45" s="385"/>
      <c r="S45" s="386"/>
      <c r="T45" s="387"/>
      <c r="U45" s="387"/>
      <c r="V45" s="387"/>
      <c r="W45" s="388"/>
      <c r="X45" s="353"/>
      <c r="Y45" s="354"/>
      <c r="Z45" s="354"/>
      <c r="AA45" s="355"/>
      <c r="AB45" s="383">
        <f t="shared" si="6"/>
        <v>0</v>
      </c>
      <c r="AC45" s="383"/>
      <c r="AD45" s="383"/>
      <c r="AE45" s="383"/>
      <c r="AF45" s="383"/>
      <c r="AG45" s="122"/>
      <c r="AH45" s="123"/>
      <c r="AI45" s="123"/>
      <c r="AJ45" s="123"/>
      <c r="AK45" s="123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5">
      <c r="B46" s="345">
        <v>9</v>
      </c>
      <c r="C46" s="347"/>
      <c r="D46" s="353"/>
      <c r="E46" s="354"/>
      <c r="F46" s="354"/>
      <c r="G46" s="354"/>
      <c r="H46" s="354"/>
      <c r="I46" s="354"/>
      <c r="J46" s="353"/>
      <c r="K46" s="354"/>
      <c r="L46" s="354"/>
      <c r="M46" s="355"/>
      <c r="N46" s="384"/>
      <c r="O46" s="385"/>
      <c r="P46" s="385"/>
      <c r="Q46" s="385"/>
      <c r="R46" s="385"/>
      <c r="S46" s="386"/>
      <c r="T46" s="387"/>
      <c r="U46" s="387"/>
      <c r="V46" s="387"/>
      <c r="W46" s="388"/>
      <c r="X46" s="353"/>
      <c r="Y46" s="354"/>
      <c r="Z46" s="354"/>
      <c r="AA46" s="355"/>
      <c r="AB46" s="383">
        <f t="shared" si="6"/>
        <v>0</v>
      </c>
      <c r="AC46" s="383"/>
      <c r="AD46" s="383"/>
      <c r="AE46" s="383"/>
      <c r="AF46" s="383"/>
      <c r="AG46" s="122"/>
      <c r="AH46" s="123"/>
      <c r="AI46" s="123"/>
      <c r="AJ46" s="123"/>
      <c r="AK46" s="123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5">
      <c r="B47" s="345">
        <v>10</v>
      </c>
      <c r="C47" s="347"/>
      <c r="D47" s="353"/>
      <c r="E47" s="354"/>
      <c r="F47" s="354"/>
      <c r="G47" s="354"/>
      <c r="H47" s="354"/>
      <c r="I47" s="354"/>
      <c r="J47" s="353"/>
      <c r="K47" s="354"/>
      <c r="L47" s="354"/>
      <c r="M47" s="355"/>
      <c r="N47" s="384"/>
      <c r="O47" s="385"/>
      <c r="P47" s="385"/>
      <c r="Q47" s="385"/>
      <c r="R47" s="385"/>
      <c r="S47" s="386"/>
      <c r="T47" s="387"/>
      <c r="U47" s="387"/>
      <c r="V47" s="387"/>
      <c r="W47" s="388"/>
      <c r="X47" s="353"/>
      <c r="Y47" s="354"/>
      <c r="Z47" s="354"/>
      <c r="AA47" s="355"/>
      <c r="AB47" s="383">
        <f t="shared" si="6"/>
        <v>0</v>
      </c>
      <c r="AC47" s="383"/>
      <c r="AD47" s="383"/>
      <c r="AE47" s="383"/>
      <c r="AF47" s="383"/>
      <c r="AG47" s="122"/>
      <c r="AH47" s="123"/>
      <c r="AI47" s="123"/>
      <c r="AJ47" s="123"/>
      <c r="AK47" s="123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5">
      <c r="B48" s="345">
        <v>11</v>
      </c>
      <c r="C48" s="347"/>
      <c r="D48" s="353"/>
      <c r="E48" s="354"/>
      <c r="F48" s="354"/>
      <c r="G48" s="354"/>
      <c r="H48" s="354"/>
      <c r="I48" s="354"/>
      <c r="J48" s="353"/>
      <c r="K48" s="354"/>
      <c r="L48" s="354"/>
      <c r="M48" s="355"/>
      <c r="N48" s="384"/>
      <c r="O48" s="385"/>
      <c r="P48" s="385"/>
      <c r="Q48" s="385"/>
      <c r="R48" s="385"/>
      <c r="S48" s="386"/>
      <c r="T48" s="387"/>
      <c r="U48" s="387"/>
      <c r="V48" s="387"/>
      <c r="W48" s="388"/>
      <c r="X48" s="353"/>
      <c r="Y48" s="354"/>
      <c r="Z48" s="354"/>
      <c r="AA48" s="355"/>
      <c r="AB48" s="383">
        <f t="shared" si="6"/>
        <v>0</v>
      </c>
      <c r="AC48" s="383"/>
      <c r="AD48" s="383"/>
      <c r="AE48" s="383"/>
      <c r="AF48" s="383"/>
      <c r="AG48" s="122"/>
      <c r="AH48" s="123"/>
      <c r="AI48" s="123"/>
      <c r="AJ48" s="123"/>
      <c r="AK48" s="123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5">
      <c r="B49" s="345">
        <v>12</v>
      </c>
      <c r="C49" s="347"/>
      <c r="D49" s="353"/>
      <c r="E49" s="354"/>
      <c r="F49" s="354"/>
      <c r="G49" s="354"/>
      <c r="H49" s="354"/>
      <c r="I49" s="354"/>
      <c r="J49" s="353"/>
      <c r="K49" s="354"/>
      <c r="L49" s="354"/>
      <c r="M49" s="355"/>
      <c r="N49" s="384"/>
      <c r="O49" s="385"/>
      <c r="P49" s="385"/>
      <c r="Q49" s="385"/>
      <c r="R49" s="385"/>
      <c r="S49" s="386"/>
      <c r="T49" s="387"/>
      <c r="U49" s="387"/>
      <c r="V49" s="387"/>
      <c r="W49" s="388"/>
      <c r="X49" s="353"/>
      <c r="Y49" s="354"/>
      <c r="Z49" s="354"/>
      <c r="AA49" s="355"/>
      <c r="AB49" s="383">
        <f t="shared" si="6"/>
        <v>0</v>
      </c>
      <c r="AC49" s="383"/>
      <c r="AD49" s="383"/>
      <c r="AE49" s="383"/>
      <c r="AF49" s="383"/>
      <c r="AG49" s="122"/>
      <c r="AH49" s="123"/>
      <c r="AI49" s="123"/>
      <c r="AJ49" s="123"/>
      <c r="AK49" s="123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5">
      <c r="B50" s="345">
        <v>13</v>
      </c>
      <c r="C50" s="347"/>
      <c r="D50" s="353"/>
      <c r="E50" s="354"/>
      <c r="F50" s="354"/>
      <c r="G50" s="354"/>
      <c r="H50" s="354"/>
      <c r="I50" s="354"/>
      <c r="J50" s="353"/>
      <c r="K50" s="354"/>
      <c r="L50" s="354"/>
      <c r="M50" s="355"/>
      <c r="N50" s="384"/>
      <c r="O50" s="385"/>
      <c r="P50" s="385"/>
      <c r="Q50" s="385"/>
      <c r="R50" s="385"/>
      <c r="S50" s="386"/>
      <c r="T50" s="387"/>
      <c r="U50" s="387"/>
      <c r="V50" s="387"/>
      <c r="W50" s="388"/>
      <c r="X50" s="353"/>
      <c r="Y50" s="354"/>
      <c r="Z50" s="354"/>
      <c r="AA50" s="355"/>
      <c r="AB50" s="383">
        <f t="shared" si="6"/>
        <v>0</v>
      </c>
      <c r="AC50" s="383"/>
      <c r="AD50" s="383"/>
      <c r="AE50" s="383"/>
      <c r="AF50" s="383"/>
      <c r="AG50" s="122"/>
      <c r="AH50" s="123"/>
      <c r="AI50" s="123"/>
      <c r="AJ50" s="123"/>
      <c r="AK50" s="123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5">
      <c r="B51" s="345">
        <v>14</v>
      </c>
      <c r="C51" s="347"/>
      <c r="D51" s="353"/>
      <c r="E51" s="354"/>
      <c r="F51" s="354"/>
      <c r="G51" s="354"/>
      <c r="H51" s="354"/>
      <c r="I51" s="354"/>
      <c r="J51" s="353"/>
      <c r="K51" s="354"/>
      <c r="L51" s="354"/>
      <c r="M51" s="355"/>
      <c r="N51" s="384"/>
      <c r="O51" s="385"/>
      <c r="P51" s="385"/>
      <c r="Q51" s="385"/>
      <c r="R51" s="385"/>
      <c r="S51" s="386"/>
      <c r="T51" s="387"/>
      <c r="U51" s="387"/>
      <c r="V51" s="387"/>
      <c r="W51" s="388"/>
      <c r="X51" s="353"/>
      <c r="Y51" s="354"/>
      <c r="Z51" s="354"/>
      <c r="AA51" s="355"/>
      <c r="AB51" s="383">
        <f t="shared" si="6"/>
        <v>0</v>
      </c>
      <c r="AC51" s="383"/>
      <c r="AD51" s="383"/>
      <c r="AE51" s="383"/>
      <c r="AF51" s="383"/>
      <c r="AG51" s="122"/>
      <c r="AH51" s="123"/>
      <c r="AI51" s="123"/>
      <c r="AJ51" s="123"/>
      <c r="AK51" s="123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5">
      <c r="B52" s="345">
        <v>15</v>
      </c>
      <c r="C52" s="347"/>
      <c r="D52" s="353"/>
      <c r="E52" s="354"/>
      <c r="F52" s="354"/>
      <c r="G52" s="354"/>
      <c r="H52" s="354"/>
      <c r="I52" s="354"/>
      <c r="J52" s="353"/>
      <c r="K52" s="354"/>
      <c r="L52" s="354"/>
      <c r="M52" s="355"/>
      <c r="N52" s="384"/>
      <c r="O52" s="385"/>
      <c r="P52" s="385"/>
      <c r="Q52" s="385"/>
      <c r="R52" s="385"/>
      <c r="S52" s="386"/>
      <c r="T52" s="387"/>
      <c r="U52" s="387"/>
      <c r="V52" s="387"/>
      <c r="W52" s="388"/>
      <c r="X52" s="353"/>
      <c r="Y52" s="354"/>
      <c r="Z52" s="354"/>
      <c r="AA52" s="355"/>
      <c r="AB52" s="383">
        <f t="shared" si="6"/>
        <v>0</v>
      </c>
      <c r="AC52" s="383"/>
      <c r="AD52" s="383"/>
      <c r="AE52" s="383"/>
      <c r="AF52" s="383"/>
      <c r="AG52" s="122"/>
      <c r="AH52" s="123"/>
      <c r="AI52" s="123"/>
      <c r="AJ52" s="123"/>
      <c r="AK52" s="123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5">
      <c r="B54" s="389" t="s">
        <v>152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90"/>
      <c r="AB54" s="345" t="s">
        <v>153</v>
      </c>
      <c r="AC54" s="346"/>
      <c r="AD54" s="346"/>
      <c r="AE54" s="346"/>
      <c r="AF54" s="346"/>
      <c r="AG54" s="347"/>
      <c r="AH54" s="345" t="s">
        <v>154</v>
      </c>
      <c r="AI54" s="346"/>
      <c r="AJ54" s="346"/>
      <c r="AK54" s="346"/>
      <c r="AL54" s="346"/>
      <c r="AM54" s="347"/>
      <c r="AN54" s="345" t="s">
        <v>155</v>
      </c>
      <c r="AO54" s="346"/>
      <c r="AP54" s="346"/>
      <c r="AQ54" s="346"/>
      <c r="AR54" s="346"/>
      <c r="AS54" s="347"/>
      <c r="AZ54" s="343" t="s">
        <v>156</v>
      </c>
      <c r="BA54" s="343"/>
      <c r="BB54" s="343"/>
      <c r="BC54" s="343"/>
      <c r="BD54" s="343"/>
      <c r="BE54" s="343"/>
    </row>
    <row r="55" spans="2:87" x14ac:dyDescent="0.45">
      <c r="B55" s="345" t="s">
        <v>142</v>
      </c>
      <c r="C55" s="347"/>
      <c r="D55" s="345" t="s">
        <v>39</v>
      </c>
      <c r="E55" s="346"/>
      <c r="F55" s="346"/>
      <c r="G55" s="346"/>
      <c r="H55" s="346"/>
      <c r="I55" s="346"/>
      <c r="J55" s="346"/>
      <c r="K55" s="346"/>
      <c r="L55" s="346"/>
      <c r="M55" s="347"/>
      <c r="N55" s="345" t="s">
        <v>157</v>
      </c>
      <c r="O55" s="346"/>
      <c r="P55" s="346"/>
      <c r="Q55" s="346"/>
      <c r="R55" s="347"/>
      <c r="S55" s="345" t="s">
        <v>158</v>
      </c>
      <c r="T55" s="346"/>
      <c r="U55" s="346"/>
      <c r="V55" s="346"/>
      <c r="W55" s="347"/>
      <c r="X55" s="345" t="s">
        <v>159</v>
      </c>
      <c r="Y55" s="346"/>
      <c r="Z55" s="346"/>
      <c r="AA55" s="347"/>
      <c r="AB55" s="345" t="s">
        <v>160</v>
      </c>
      <c r="AC55" s="346"/>
      <c r="AD55" s="347"/>
      <c r="AE55" s="345" t="s">
        <v>8</v>
      </c>
      <c r="AF55" s="346"/>
      <c r="AG55" s="347"/>
      <c r="AH55" s="345" t="s">
        <v>160</v>
      </c>
      <c r="AI55" s="346"/>
      <c r="AJ55" s="347"/>
      <c r="AK55" s="345" t="s">
        <v>8</v>
      </c>
      <c r="AL55" s="346"/>
      <c r="AM55" s="347"/>
      <c r="AN55" s="345" t="s">
        <v>160</v>
      </c>
      <c r="AO55" s="346"/>
      <c r="AP55" s="347"/>
      <c r="AQ55" s="345" t="s">
        <v>8</v>
      </c>
      <c r="AR55" s="346"/>
      <c r="AS55" s="347"/>
      <c r="AT55" s="345" t="s">
        <v>161</v>
      </c>
      <c r="AU55" s="346"/>
      <c r="AV55" s="347"/>
      <c r="AW55" s="345" t="s">
        <v>5</v>
      </c>
      <c r="AX55" s="346"/>
      <c r="AY55" s="347"/>
      <c r="AZ55" s="343" t="s">
        <v>160</v>
      </c>
      <c r="BA55" s="343"/>
      <c r="BB55" s="343"/>
      <c r="BC55" s="343" t="s">
        <v>8</v>
      </c>
      <c r="BD55" s="343"/>
      <c r="BE55" s="343"/>
      <c r="BF55" s="337" t="s">
        <v>162</v>
      </c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8"/>
      <c r="CA55" s="338"/>
      <c r="CB55" s="338"/>
      <c r="CC55" s="338"/>
      <c r="CD55" s="338"/>
      <c r="CE55" s="338"/>
      <c r="CF55" s="338"/>
      <c r="CG55" s="338"/>
      <c r="CH55" s="338"/>
      <c r="CI55" s="339"/>
    </row>
    <row r="56" spans="2:87" x14ac:dyDescent="0.45">
      <c r="B56" s="345">
        <v>1</v>
      </c>
      <c r="C56" s="347"/>
      <c r="D56" s="348" t="s">
        <v>163</v>
      </c>
      <c r="E56" s="349"/>
      <c r="F56" s="349"/>
      <c r="G56" s="349"/>
      <c r="H56" s="349"/>
      <c r="I56" s="349"/>
      <c r="J56" s="349"/>
      <c r="K56" s="349"/>
      <c r="L56" s="349"/>
      <c r="M56" s="350"/>
      <c r="N56" s="353" t="s">
        <v>164</v>
      </c>
      <c r="O56" s="354"/>
      <c r="P56" s="354"/>
      <c r="Q56" s="354"/>
      <c r="R56" s="355"/>
      <c r="S56" s="353" t="s">
        <v>165</v>
      </c>
      <c r="T56" s="354"/>
      <c r="U56" s="354"/>
      <c r="V56" s="354"/>
      <c r="W56" s="355"/>
      <c r="X56" s="353">
        <v>1</v>
      </c>
      <c r="Y56" s="354"/>
      <c r="Z56" s="354"/>
      <c r="AA56" s="355"/>
      <c r="AB56" s="384">
        <v>300000</v>
      </c>
      <c r="AC56" s="385"/>
      <c r="AD56" s="394"/>
      <c r="AE56" s="395">
        <f>AB56*X56</f>
        <v>300000</v>
      </c>
      <c r="AF56" s="396"/>
      <c r="AG56" s="397"/>
      <c r="AH56" s="395">
        <f>AB56*10/100</f>
        <v>30000</v>
      </c>
      <c r="AI56" s="396"/>
      <c r="AJ56" s="397"/>
      <c r="AK56" s="395">
        <f>AE56*10/100</f>
        <v>30000</v>
      </c>
      <c r="AL56" s="396"/>
      <c r="AM56" s="397"/>
      <c r="AN56" s="395">
        <f>AB56+AH56</f>
        <v>330000</v>
      </c>
      <c r="AO56" s="396"/>
      <c r="AP56" s="397"/>
      <c r="AQ56" s="395">
        <f>AE56+AK56</f>
        <v>330000</v>
      </c>
      <c r="AR56" s="396"/>
      <c r="AS56" s="397"/>
      <c r="AT56" s="398">
        <v>45498</v>
      </c>
      <c r="AU56" s="399"/>
      <c r="AV56" s="400"/>
      <c r="AW56" s="391">
        <f>IF(AT56="","",AT56)</f>
        <v>45498</v>
      </c>
      <c r="AX56" s="392"/>
      <c r="AY56" s="393"/>
      <c r="AZ56" s="383">
        <f>IF($U$9="税込み",AN56,AB56)</f>
        <v>300000</v>
      </c>
      <c r="BA56" s="383"/>
      <c r="BB56" s="383"/>
      <c r="BC56" s="383">
        <f>IF($U$9="税込み",AQ56,AE56)</f>
        <v>300000</v>
      </c>
      <c r="BD56" s="383"/>
      <c r="BE56" s="383"/>
      <c r="BF56" s="348" t="s">
        <v>166</v>
      </c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50"/>
    </row>
    <row r="57" spans="2:87" x14ac:dyDescent="0.45">
      <c r="B57" s="345">
        <v>2</v>
      </c>
      <c r="C57" s="347"/>
      <c r="D57" s="348" t="s">
        <v>167</v>
      </c>
      <c r="E57" s="349"/>
      <c r="F57" s="349"/>
      <c r="G57" s="349"/>
      <c r="H57" s="349"/>
      <c r="I57" s="349"/>
      <c r="J57" s="349"/>
      <c r="K57" s="349"/>
      <c r="L57" s="349"/>
      <c r="M57" s="350"/>
      <c r="N57" s="353" t="s">
        <v>168</v>
      </c>
      <c r="O57" s="354"/>
      <c r="P57" s="354"/>
      <c r="Q57" s="354"/>
      <c r="R57" s="355"/>
      <c r="S57" s="353" t="s">
        <v>169</v>
      </c>
      <c r="T57" s="354"/>
      <c r="U57" s="354"/>
      <c r="V57" s="354"/>
      <c r="W57" s="355"/>
      <c r="X57" s="353">
        <v>7</v>
      </c>
      <c r="Y57" s="354"/>
      <c r="Z57" s="354"/>
      <c r="AA57" s="355"/>
      <c r="AB57" s="384">
        <v>100000</v>
      </c>
      <c r="AC57" s="385"/>
      <c r="AD57" s="394"/>
      <c r="AE57" s="395">
        <f>AB57*X57</f>
        <v>700000</v>
      </c>
      <c r="AF57" s="396"/>
      <c r="AG57" s="397"/>
      <c r="AH57" s="395">
        <f>AB57*10/100</f>
        <v>10000</v>
      </c>
      <c r="AI57" s="396"/>
      <c r="AJ57" s="397"/>
      <c r="AK57" s="395">
        <f>AE57*10/100</f>
        <v>70000</v>
      </c>
      <c r="AL57" s="396"/>
      <c r="AM57" s="397"/>
      <c r="AN57" s="395">
        <f>AB57+AH57</f>
        <v>110000</v>
      </c>
      <c r="AO57" s="396"/>
      <c r="AP57" s="397"/>
      <c r="AQ57" s="395">
        <f>AE57+AK57</f>
        <v>770000</v>
      </c>
      <c r="AR57" s="396"/>
      <c r="AS57" s="397"/>
      <c r="AT57" s="398">
        <v>45505</v>
      </c>
      <c r="AU57" s="399"/>
      <c r="AV57" s="400"/>
      <c r="AW57" s="391">
        <f>IF(AT57="","",AT57)</f>
        <v>45505</v>
      </c>
      <c r="AX57" s="392"/>
      <c r="AY57" s="393"/>
      <c r="AZ57" s="383">
        <f>IF($U$9="税込み",AN57,AB57)</f>
        <v>100000</v>
      </c>
      <c r="BA57" s="383"/>
      <c r="BB57" s="383"/>
      <c r="BC57" s="383">
        <f>IF($U$9="税込み",AQ57,AE57)</f>
        <v>700000</v>
      </c>
      <c r="BD57" s="383"/>
      <c r="BE57" s="383"/>
      <c r="BF57" s="348" t="s">
        <v>170</v>
      </c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50"/>
    </row>
    <row r="58" spans="2:87" x14ac:dyDescent="0.45">
      <c r="B58" s="345">
        <v>3</v>
      </c>
      <c r="C58" s="347"/>
      <c r="D58" s="348" t="s">
        <v>171</v>
      </c>
      <c r="E58" s="349"/>
      <c r="F58" s="349"/>
      <c r="G58" s="349"/>
      <c r="H58" s="349"/>
      <c r="I58" s="349"/>
      <c r="J58" s="349"/>
      <c r="K58" s="349"/>
      <c r="L58" s="349"/>
      <c r="M58" s="350"/>
      <c r="N58" s="353" t="s">
        <v>172</v>
      </c>
      <c r="O58" s="354"/>
      <c r="P58" s="354"/>
      <c r="Q58" s="354"/>
      <c r="R58" s="355"/>
      <c r="S58" s="353" t="s">
        <v>169</v>
      </c>
      <c r="T58" s="354"/>
      <c r="U58" s="354"/>
      <c r="V58" s="354"/>
      <c r="W58" s="355"/>
      <c r="X58" s="353">
        <v>8</v>
      </c>
      <c r="Y58" s="354"/>
      <c r="Z58" s="354"/>
      <c r="AA58" s="355"/>
      <c r="AB58" s="384">
        <v>200000</v>
      </c>
      <c r="AC58" s="385"/>
      <c r="AD58" s="394"/>
      <c r="AE58" s="395">
        <f>AB58*X58</f>
        <v>1600000</v>
      </c>
      <c r="AF58" s="396"/>
      <c r="AG58" s="397"/>
      <c r="AH58" s="395">
        <f>AB58*10/100</f>
        <v>20000</v>
      </c>
      <c r="AI58" s="396"/>
      <c r="AJ58" s="397"/>
      <c r="AK58" s="395">
        <f>AE58*10/100</f>
        <v>160000</v>
      </c>
      <c r="AL58" s="396"/>
      <c r="AM58" s="397"/>
      <c r="AN58" s="395">
        <f>AB58+AH58</f>
        <v>220000</v>
      </c>
      <c r="AO58" s="396"/>
      <c r="AP58" s="397"/>
      <c r="AQ58" s="395">
        <f>AE58+AK58</f>
        <v>1760000</v>
      </c>
      <c r="AR58" s="396"/>
      <c r="AS58" s="397"/>
      <c r="AT58" s="398">
        <v>45505</v>
      </c>
      <c r="AU58" s="399"/>
      <c r="AV58" s="400"/>
      <c r="AW58" s="391">
        <f>IF(AT58="","",AT58)</f>
        <v>45505</v>
      </c>
      <c r="AX58" s="392"/>
      <c r="AY58" s="393"/>
      <c r="AZ58" s="383">
        <f>IF($U$9="税込み",AN58,AB58)</f>
        <v>200000</v>
      </c>
      <c r="BA58" s="383"/>
      <c r="BB58" s="383"/>
      <c r="BC58" s="383">
        <f>IF($U$9="税込み",AQ58,AE58)</f>
        <v>1600000</v>
      </c>
      <c r="BD58" s="383"/>
      <c r="BE58" s="383"/>
      <c r="BF58" s="348" t="s">
        <v>173</v>
      </c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49"/>
      <c r="BU58" s="349"/>
      <c r="BV58" s="349"/>
      <c r="BW58" s="349"/>
      <c r="BX58" s="349"/>
      <c r="BY58" s="349"/>
      <c r="BZ58" s="349"/>
      <c r="CA58" s="349"/>
      <c r="CB58" s="349"/>
      <c r="CC58" s="349"/>
      <c r="CD58" s="349"/>
      <c r="CE58" s="349"/>
      <c r="CF58" s="349"/>
      <c r="CG58" s="349"/>
      <c r="CH58" s="349"/>
      <c r="CI58" s="350"/>
    </row>
    <row r="59" spans="2:87" x14ac:dyDescent="0.45">
      <c r="B59" s="345">
        <v>4</v>
      </c>
      <c r="C59" s="347"/>
      <c r="D59" s="348"/>
      <c r="E59" s="349"/>
      <c r="F59" s="349"/>
      <c r="G59" s="349"/>
      <c r="H59" s="349"/>
      <c r="I59" s="349"/>
      <c r="J59" s="349"/>
      <c r="K59" s="349"/>
      <c r="L59" s="349"/>
      <c r="M59" s="350"/>
      <c r="N59" s="353"/>
      <c r="O59" s="354"/>
      <c r="P59" s="354"/>
      <c r="Q59" s="354"/>
      <c r="R59" s="355"/>
      <c r="S59" s="353"/>
      <c r="T59" s="354"/>
      <c r="U59" s="354"/>
      <c r="V59" s="354"/>
      <c r="W59" s="355"/>
      <c r="X59" s="353"/>
      <c r="Y59" s="354"/>
      <c r="Z59" s="354"/>
      <c r="AA59" s="355"/>
      <c r="AB59" s="384"/>
      <c r="AC59" s="385"/>
      <c r="AD59" s="394"/>
      <c r="AE59" s="395">
        <f t="shared" ref="AE59:AE65" si="7">AB59*X59</f>
        <v>0</v>
      </c>
      <c r="AF59" s="396"/>
      <c r="AG59" s="397"/>
      <c r="AH59" s="395">
        <f t="shared" ref="AH59:AH65" si="8">AB59*10/100</f>
        <v>0</v>
      </c>
      <c r="AI59" s="396"/>
      <c r="AJ59" s="397"/>
      <c r="AK59" s="395">
        <f t="shared" ref="AK59:AK65" si="9">AE59*10/100</f>
        <v>0</v>
      </c>
      <c r="AL59" s="396"/>
      <c r="AM59" s="397"/>
      <c r="AN59" s="395">
        <f t="shared" ref="AN59:AN65" si="10">AB59+AH59</f>
        <v>0</v>
      </c>
      <c r="AO59" s="396"/>
      <c r="AP59" s="397"/>
      <c r="AQ59" s="395">
        <f t="shared" ref="AQ59:AQ65" si="11">AE59+AK59</f>
        <v>0</v>
      </c>
      <c r="AR59" s="396"/>
      <c r="AS59" s="397"/>
      <c r="AT59" s="398"/>
      <c r="AU59" s="399"/>
      <c r="AV59" s="400"/>
      <c r="AW59" s="391" t="str">
        <f t="shared" ref="AW59:AW65" si="12">IF(AT59="","",AT59)</f>
        <v/>
      </c>
      <c r="AX59" s="392"/>
      <c r="AY59" s="393"/>
      <c r="AZ59" s="383">
        <f t="shared" ref="AZ59:AZ65" si="13">IF($U$9="税込み",AN59,AB59)</f>
        <v>0</v>
      </c>
      <c r="BA59" s="383"/>
      <c r="BB59" s="383"/>
      <c r="BC59" s="383">
        <f t="shared" ref="BC59:BC65" si="14">IF($U$9="税込み",AQ59,AE59)</f>
        <v>0</v>
      </c>
      <c r="BD59" s="383"/>
      <c r="BE59" s="383"/>
      <c r="BF59" s="348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50"/>
    </row>
    <row r="60" spans="2:87" x14ac:dyDescent="0.45">
      <c r="B60" s="345">
        <v>5</v>
      </c>
      <c r="C60" s="347"/>
      <c r="D60" s="348"/>
      <c r="E60" s="349"/>
      <c r="F60" s="349"/>
      <c r="G60" s="349"/>
      <c r="H60" s="349"/>
      <c r="I60" s="349"/>
      <c r="J60" s="349"/>
      <c r="K60" s="349"/>
      <c r="L60" s="349"/>
      <c r="M60" s="350"/>
      <c r="N60" s="353"/>
      <c r="O60" s="354"/>
      <c r="P60" s="354"/>
      <c r="Q60" s="354"/>
      <c r="R60" s="355"/>
      <c r="S60" s="353"/>
      <c r="T60" s="354"/>
      <c r="U60" s="354"/>
      <c r="V60" s="354"/>
      <c r="W60" s="355"/>
      <c r="X60" s="353"/>
      <c r="Y60" s="354"/>
      <c r="Z60" s="354"/>
      <c r="AA60" s="355"/>
      <c r="AB60" s="384"/>
      <c r="AC60" s="385"/>
      <c r="AD60" s="394"/>
      <c r="AE60" s="395">
        <f t="shared" si="7"/>
        <v>0</v>
      </c>
      <c r="AF60" s="396"/>
      <c r="AG60" s="397"/>
      <c r="AH60" s="395">
        <f t="shared" si="8"/>
        <v>0</v>
      </c>
      <c r="AI60" s="396"/>
      <c r="AJ60" s="397"/>
      <c r="AK60" s="395">
        <f t="shared" si="9"/>
        <v>0</v>
      </c>
      <c r="AL60" s="396"/>
      <c r="AM60" s="397"/>
      <c r="AN60" s="395">
        <f t="shared" si="10"/>
        <v>0</v>
      </c>
      <c r="AO60" s="396"/>
      <c r="AP60" s="397"/>
      <c r="AQ60" s="395">
        <f t="shared" si="11"/>
        <v>0</v>
      </c>
      <c r="AR60" s="396"/>
      <c r="AS60" s="397"/>
      <c r="AT60" s="398"/>
      <c r="AU60" s="399"/>
      <c r="AV60" s="400"/>
      <c r="AW60" s="391" t="str">
        <f t="shared" si="12"/>
        <v/>
      </c>
      <c r="AX60" s="392"/>
      <c r="AY60" s="393"/>
      <c r="AZ60" s="383">
        <f t="shared" si="13"/>
        <v>0</v>
      </c>
      <c r="BA60" s="383"/>
      <c r="BB60" s="383"/>
      <c r="BC60" s="383">
        <f t="shared" si="14"/>
        <v>0</v>
      </c>
      <c r="BD60" s="383"/>
      <c r="BE60" s="383"/>
      <c r="BF60" s="348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49"/>
      <c r="BR60" s="349"/>
      <c r="BS60" s="349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49"/>
      <c r="CE60" s="349"/>
      <c r="CF60" s="349"/>
      <c r="CG60" s="349"/>
      <c r="CH60" s="349"/>
      <c r="CI60" s="350"/>
    </row>
    <row r="61" spans="2:87" x14ac:dyDescent="0.45">
      <c r="B61" s="345">
        <v>6</v>
      </c>
      <c r="C61" s="347"/>
      <c r="D61" s="348"/>
      <c r="E61" s="349"/>
      <c r="F61" s="349"/>
      <c r="G61" s="349"/>
      <c r="H61" s="349"/>
      <c r="I61" s="349"/>
      <c r="J61" s="349"/>
      <c r="K61" s="349"/>
      <c r="L61" s="349"/>
      <c r="M61" s="350"/>
      <c r="N61" s="353"/>
      <c r="O61" s="354"/>
      <c r="P61" s="354"/>
      <c r="Q61" s="354"/>
      <c r="R61" s="355"/>
      <c r="S61" s="353"/>
      <c r="T61" s="354"/>
      <c r="U61" s="354"/>
      <c r="V61" s="354"/>
      <c r="W61" s="355"/>
      <c r="X61" s="353"/>
      <c r="Y61" s="354"/>
      <c r="Z61" s="354"/>
      <c r="AA61" s="355"/>
      <c r="AB61" s="384"/>
      <c r="AC61" s="385"/>
      <c r="AD61" s="394"/>
      <c r="AE61" s="395">
        <f t="shared" si="7"/>
        <v>0</v>
      </c>
      <c r="AF61" s="396"/>
      <c r="AG61" s="397"/>
      <c r="AH61" s="395">
        <f t="shared" si="8"/>
        <v>0</v>
      </c>
      <c r="AI61" s="396"/>
      <c r="AJ61" s="397"/>
      <c r="AK61" s="395">
        <f t="shared" si="9"/>
        <v>0</v>
      </c>
      <c r="AL61" s="396"/>
      <c r="AM61" s="397"/>
      <c r="AN61" s="395">
        <f t="shared" si="10"/>
        <v>0</v>
      </c>
      <c r="AO61" s="396"/>
      <c r="AP61" s="397"/>
      <c r="AQ61" s="395">
        <f t="shared" si="11"/>
        <v>0</v>
      </c>
      <c r="AR61" s="396"/>
      <c r="AS61" s="397"/>
      <c r="AT61" s="398"/>
      <c r="AU61" s="399"/>
      <c r="AV61" s="400"/>
      <c r="AW61" s="391" t="str">
        <f t="shared" si="12"/>
        <v/>
      </c>
      <c r="AX61" s="392"/>
      <c r="AY61" s="393"/>
      <c r="AZ61" s="383">
        <f t="shared" si="13"/>
        <v>0</v>
      </c>
      <c r="BA61" s="383"/>
      <c r="BB61" s="383"/>
      <c r="BC61" s="383">
        <f t="shared" si="14"/>
        <v>0</v>
      </c>
      <c r="BD61" s="383"/>
      <c r="BE61" s="383"/>
      <c r="BF61" s="348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50"/>
    </row>
    <row r="62" spans="2:87" x14ac:dyDescent="0.45">
      <c r="B62" s="345">
        <v>7</v>
      </c>
      <c r="C62" s="347"/>
      <c r="D62" s="348"/>
      <c r="E62" s="349"/>
      <c r="F62" s="349"/>
      <c r="G62" s="349"/>
      <c r="H62" s="349"/>
      <c r="I62" s="349"/>
      <c r="J62" s="349"/>
      <c r="K62" s="349"/>
      <c r="L62" s="349"/>
      <c r="M62" s="350"/>
      <c r="N62" s="353"/>
      <c r="O62" s="354"/>
      <c r="P62" s="354"/>
      <c r="Q62" s="354"/>
      <c r="R62" s="355"/>
      <c r="S62" s="353"/>
      <c r="T62" s="354"/>
      <c r="U62" s="354"/>
      <c r="V62" s="354"/>
      <c r="W62" s="355"/>
      <c r="X62" s="353"/>
      <c r="Y62" s="354"/>
      <c r="Z62" s="354"/>
      <c r="AA62" s="355"/>
      <c r="AB62" s="384"/>
      <c r="AC62" s="385"/>
      <c r="AD62" s="394"/>
      <c r="AE62" s="395">
        <f t="shared" si="7"/>
        <v>0</v>
      </c>
      <c r="AF62" s="396"/>
      <c r="AG62" s="397"/>
      <c r="AH62" s="395">
        <f t="shared" si="8"/>
        <v>0</v>
      </c>
      <c r="AI62" s="396"/>
      <c r="AJ62" s="397"/>
      <c r="AK62" s="395">
        <f t="shared" si="9"/>
        <v>0</v>
      </c>
      <c r="AL62" s="396"/>
      <c r="AM62" s="397"/>
      <c r="AN62" s="395">
        <f t="shared" si="10"/>
        <v>0</v>
      </c>
      <c r="AO62" s="396"/>
      <c r="AP62" s="397"/>
      <c r="AQ62" s="395">
        <f t="shared" si="11"/>
        <v>0</v>
      </c>
      <c r="AR62" s="396"/>
      <c r="AS62" s="397"/>
      <c r="AT62" s="398"/>
      <c r="AU62" s="399"/>
      <c r="AV62" s="400"/>
      <c r="AW62" s="391" t="str">
        <f t="shared" si="12"/>
        <v/>
      </c>
      <c r="AX62" s="392"/>
      <c r="AY62" s="393"/>
      <c r="AZ62" s="383">
        <f t="shared" si="13"/>
        <v>0</v>
      </c>
      <c r="BA62" s="383"/>
      <c r="BB62" s="383"/>
      <c r="BC62" s="383">
        <f t="shared" si="14"/>
        <v>0</v>
      </c>
      <c r="BD62" s="383"/>
      <c r="BE62" s="383"/>
      <c r="BF62" s="348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50"/>
    </row>
    <row r="63" spans="2:87" x14ac:dyDescent="0.45">
      <c r="B63" s="345">
        <v>8</v>
      </c>
      <c r="C63" s="347"/>
      <c r="D63" s="348"/>
      <c r="E63" s="349"/>
      <c r="F63" s="349"/>
      <c r="G63" s="349"/>
      <c r="H63" s="349"/>
      <c r="I63" s="349"/>
      <c r="J63" s="349"/>
      <c r="K63" s="349"/>
      <c r="L63" s="349"/>
      <c r="M63" s="350"/>
      <c r="N63" s="353"/>
      <c r="O63" s="354"/>
      <c r="P63" s="354"/>
      <c r="Q63" s="354"/>
      <c r="R63" s="355"/>
      <c r="S63" s="353"/>
      <c r="T63" s="354"/>
      <c r="U63" s="354"/>
      <c r="V63" s="354"/>
      <c r="W63" s="355"/>
      <c r="X63" s="353"/>
      <c r="Y63" s="354"/>
      <c r="Z63" s="354"/>
      <c r="AA63" s="355"/>
      <c r="AB63" s="384"/>
      <c r="AC63" s="385"/>
      <c r="AD63" s="394"/>
      <c r="AE63" s="395">
        <f t="shared" si="7"/>
        <v>0</v>
      </c>
      <c r="AF63" s="396"/>
      <c r="AG63" s="397"/>
      <c r="AH63" s="395">
        <f t="shared" si="8"/>
        <v>0</v>
      </c>
      <c r="AI63" s="396"/>
      <c r="AJ63" s="397"/>
      <c r="AK63" s="395">
        <f t="shared" si="9"/>
        <v>0</v>
      </c>
      <c r="AL63" s="396"/>
      <c r="AM63" s="397"/>
      <c r="AN63" s="395">
        <f t="shared" si="10"/>
        <v>0</v>
      </c>
      <c r="AO63" s="396"/>
      <c r="AP63" s="397"/>
      <c r="AQ63" s="395">
        <f t="shared" si="11"/>
        <v>0</v>
      </c>
      <c r="AR63" s="396"/>
      <c r="AS63" s="397"/>
      <c r="AT63" s="398"/>
      <c r="AU63" s="399"/>
      <c r="AV63" s="400"/>
      <c r="AW63" s="391" t="str">
        <f t="shared" si="12"/>
        <v/>
      </c>
      <c r="AX63" s="392"/>
      <c r="AY63" s="393"/>
      <c r="AZ63" s="383">
        <f t="shared" si="13"/>
        <v>0</v>
      </c>
      <c r="BA63" s="383"/>
      <c r="BB63" s="383"/>
      <c r="BC63" s="383">
        <f t="shared" si="14"/>
        <v>0</v>
      </c>
      <c r="BD63" s="383"/>
      <c r="BE63" s="383"/>
      <c r="BF63" s="348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50"/>
    </row>
    <row r="64" spans="2:87" x14ac:dyDescent="0.45">
      <c r="B64" s="345">
        <v>9</v>
      </c>
      <c r="C64" s="347"/>
      <c r="D64" s="348"/>
      <c r="E64" s="349"/>
      <c r="F64" s="349"/>
      <c r="G64" s="349"/>
      <c r="H64" s="349"/>
      <c r="I64" s="349"/>
      <c r="J64" s="349"/>
      <c r="K64" s="349"/>
      <c r="L64" s="349"/>
      <c r="M64" s="350"/>
      <c r="N64" s="353"/>
      <c r="O64" s="354"/>
      <c r="P64" s="354"/>
      <c r="Q64" s="354"/>
      <c r="R64" s="355"/>
      <c r="S64" s="353"/>
      <c r="T64" s="354"/>
      <c r="U64" s="354"/>
      <c r="V64" s="354"/>
      <c r="W64" s="355"/>
      <c r="X64" s="353"/>
      <c r="Y64" s="354"/>
      <c r="Z64" s="354"/>
      <c r="AA64" s="355"/>
      <c r="AB64" s="384"/>
      <c r="AC64" s="385"/>
      <c r="AD64" s="394"/>
      <c r="AE64" s="395">
        <f t="shared" si="7"/>
        <v>0</v>
      </c>
      <c r="AF64" s="396"/>
      <c r="AG64" s="397"/>
      <c r="AH64" s="395">
        <f t="shared" si="8"/>
        <v>0</v>
      </c>
      <c r="AI64" s="396"/>
      <c r="AJ64" s="397"/>
      <c r="AK64" s="395">
        <f t="shared" si="9"/>
        <v>0</v>
      </c>
      <c r="AL64" s="396"/>
      <c r="AM64" s="397"/>
      <c r="AN64" s="395">
        <f t="shared" si="10"/>
        <v>0</v>
      </c>
      <c r="AO64" s="396"/>
      <c r="AP64" s="397"/>
      <c r="AQ64" s="395">
        <f t="shared" si="11"/>
        <v>0</v>
      </c>
      <c r="AR64" s="396"/>
      <c r="AS64" s="397"/>
      <c r="AT64" s="398"/>
      <c r="AU64" s="399"/>
      <c r="AV64" s="400"/>
      <c r="AW64" s="391" t="str">
        <f t="shared" si="12"/>
        <v/>
      </c>
      <c r="AX64" s="392"/>
      <c r="AY64" s="393"/>
      <c r="AZ64" s="383">
        <f t="shared" si="13"/>
        <v>0</v>
      </c>
      <c r="BA64" s="383"/>
      <c r="BB64" s="383"/>
      <c r="BC64" s="383">
        <f t="shared" si="14"/>
        <v>0</v>
      </c>
      <c r="BD64" s="383"/>
      <c r="BE64" s="383"/>
      <c r="BF64" s="348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50"/>
    </row>
    <row r="65" spans="2:89" x14ac:dyDescent="0.45">
      <c r="B65" s="345">
        <v>10</v>
      </c>
      <c r="C65" s="347"/>
      <c r="D65" s="348"/>
      <c r="E65" s="349"/>
      <c r="F65" s="349"/>
      <c r="G65" s="349"/>
      <c r="H65" s="349"/>
      <c r="I65" s="349"/>
      <c r="J65" s="349"/>
      <c r="K65" s="349"/>
      <c r="L65" s="349"/>
      <c r="M65" s="350"/>
      <c r="N65" s="353"/>
      <c r="O65" s="354"/>
      <c r="P65" s="354"/>
      <c r="Q65" s="354"/>
      <c r="R65" s="355"/>
      <c r="S65" s="353"/>
      <c r="T65" s="354"/>
      <c r="U65" s="354"/>
      <c r="V65" s="354"/>
      <c r="W65" s="355"/>
      <c r="X65" s="353"/>
      <c r="Y65" s="354"/>
      <c r="Z65" s="354"/>
      <c r="AA65" s="355"/>
      <c r="AB65" s="384"/>
      <c r="AC65" s="385"/>
      <c r="AD65" s="394"/>
      <c r="AE65" s="395">
        <f t="shared" si="7"/>
        <v>0</v>
      </c>
      <c r="AF65" s="396"/>
      <c r="AG65" s="397"/>
      <c r="AH65" s="395">
        <f t="shared" si="8"/>
        <v>0</v>
      </c>
      <c r="AI65" s="396"/>
      <c r="AJ65" s="397"/>
      <c r="AK65" s="395">
        <f t="shared" si="9"/>
        <v>0</v>
      </c>
      <c r="AL65" s="396"/>
      <c r="AM65" s="397"/>
      <c r="AN65" s="395">
        <f t="shared" si="10"/>
        <v>0</v>
      </c>
      <c r="AO65" s="396"/>
      <c r="AP65" s="397"/>
      <c r="AQ65" s="395">
        <f t="shared" si="11"/>
        <v>0</v>
      </c>
      <c r="AR65" s="396"/>
      <c r="AS65" s="397"/>
      <c r="AT65" s="398"/>
      <c r="AU65" s="399"/>
      <c r="AV65" s="400"/>
      <c r="AW65" s="391" t="str">
        <f t="shared" si="12"/>
        <v/>
      </c>
      <c r="AX65" s="392"/>
      <c r="AY65" s="393"/>
      <c r="AZ65" s="383">
        <f t="shared" si="13"/>
        <v>0</v>
      </c>
      <c r="BA65" s="383"/>
      <c r="BB65" s="383"/>
      <c r="BC65" s="383">
        <f t="shared" si="14"/>
        <v>0</v>
      </c>
      <c r="BD65" s="383"/>
      <c r="BE65" s="383"/>
      <c r="BF65" s="348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49"/>
      <c r="BR65" s="349"/>
      <c r="BS65" s="349"/>
      <c r="BT65" s="349"/>
      <c r="BU65" s="349"/>
      <c r="BV65" s="349"/>
      <c r="BW65" s="349"/>
      <c r="BX65" s="349"/>
      <c r="BY65" s="349"/>
      <c r="BZ65" s="349"/>
      <c r="CA65" s="349"/>
      <c r="CB65" s="349"/>
      <c r="CC65" s="349"/>
      <c r="CD65" s="349"/>
      <c r="CE65" s="349"/>
      <c r="CF65" s="349"/>
      <c r="CG65" s="349"/>
      <c r="CH65" s="349"/>
      <c r="CI65" s="350"/>
    </row>
    <row r="66" spans="2:89" s="87" customFormat="1" x14ac:dyDescent="0.45">
      <c r="B66" s="84"/>
    </row>
    <row r="67" spans="2:89" x14ac:dyDescent="0.45">
      <c r="B67" s="401" t="s">
        <v>174</v>
      </c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401"/>
      <c r="BB67" s="401"/>
      <c r="BC67" s="401"/>
      <c r="BD67" s="401"/>
      <c r="BE67" s="401"/>
      <c r="BF67" s="401"/>
      <c r="BG67" s="401"/>
    </row>
    <row r="68" spans="2:89" x14ac:dyDescent="0.45">
      <c r="C68" s="389" t="s">
        <v>175</v>
      </c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90"/>
      <c r="AB68" s="345" t="s">
        <v>153</v>
      </c>
      <c r="AC68" s="346"/>
      <c r="AD68" s="346"/>
      <c r="AE68" s="346"/>
      <c r="AF68" s="346"/>
      <c r="AG68" s="347"/>
      <c r="AH68" s="345" t="s">
        <v>154</v>
      </c>
      <c r="AI68" s="346"/>
      <c r="AJ68" s="346"/>
      <c r="AK68" s="346"/>
      <c r="AL68" s="346"/>
      <c r="AM68" s="347"/>
      <c r="AN68" s="345" t="s">
        <v>155</v>
      </c>
      <c r="AO68" s="346"/>
      <c r="AP68" s="346"/>
      <c r="AQ68" s="346"/>
      <c r="AR68" s="346"/>
      <c r="AS68" s="347"/>
      <c r="AZ68" s="345" t="s">
        <v>148</v>
      </c>
      <c r="BA68" s="346"/>
      <c r="BB68" s="346"/>
      <c r="BC68" s="346"/>
      <c r="BD68" s="346"/>
      <c r="BE68" s="347"/>
    </row>
    <row r="69" spans="2:89" x14ac:dyDescent="0.45">
      <c r="B69" s="345" t="s">
        <v>142</v>
      </c>
      <c r="C69" s="347"/>
      <c r="D69" s="345" t="s">
        <v>176</v>
      </c>
      <c r="E69" s="346"/>
      <c r="F69" s="346"/>
      <c r="G69" s="346"/>
      <c r="H69" s="346"/>
      <c r="I69" s="346"/>
      <c r="J69" s="346"/>
      <c r="K69" s="346"/>
      <c r="L69" s="346"/>
      <c r="M69" s="347"/>
      <c r="N69" s="345" t="s">
        <v>177</v>
      </c>
      <c r="O69" s="346"/>
      <c r="P69" s="346"/>
      <c r="Q69" s="346"/>
      <c r="R69" s="347"/>
      <c r="S69" s="345" t="s">
        <v>159</v>
      </c>
      <c r="T69" s="347"/>
      <c r="U69" s="345" t="s">
        <v>178</v>
      </c>
      <c r="V69" s="347"/>
      <c r="W69" s="345" t="s">
        <v>179</v>
      </c>
      <c r="X69" s="346"/>
      <c r="Y69" s="346"/>
      <c r="Z69" s="346"/>
      <c r="AA69" s="347"/>
      <c r="AB69" s="345" t="s">
        <v>160</v>
      </c>
      <c r="AC69" s="346"/>
      <c r="AD69" s="347"/>
      <c r="AE69" s="345" t="s">
        <v>8</v>
      </c>
      <c r="AF69" s="346"/>
      <c r="AG69" s="347"/>
      <c r="AH69" s="345" t="s">
        <v>160</v>
      </c>
      <c r="AI69" s="346"/>
      <c r="AJ69" s="347"/>
      <c r="AK69" s="345" t="s">
        <v>8</v>
      </c>
      <c r="AL69" s="346"/>
      <c r="AM69" s="347"/>
      <c r="AN69" s="345" t="s">
        <v>160</v>
      </c>
      <c r="AO69" s="346"/>
      <c r="AP69" s="347"/>
      <c r="AQ69" s="345" t="s">
        <v>8</v>
      </c>
      <c r="AR69" s="346"/>
      <c r="AS69" s="347"/>
      <c r="AT69" s="345" t="s">
        <v>180</v>
      </c>
      <c r="AU69" s="346"/>
      <c r="AV69" s="347"/>
      <c r="AW69" s="345" t="s">
        <v>5</v>
      </c>
      <c r="AX69" s="346"/>
      <c r="AY69" s="347"/>
      <c r="AZ69" s="345" t="s">
        <v>160</v>
      </c>
      <c r="BA69" s="346"/>
      <c r="BB69" s="347"/>
      <c r="BC69" s="345" t="s">
        <v>8</v>
      </c>
      <c r="BD69" s="346"/>
      <c r="BE69" s="347"/>
      <c r="BF69" s="343" t="s">
        <v>178</v>
      </c>
      <c r="BG69" s="343"/>
      <c r="BH69" s="345" t="s">
        <v>181</v>
      </c>
      <c r="BI69" s="346"/>
      <c r="BJ69" s="346"/>
      <c r="BK69" s="346"/>
      <c r="BL69" s="346"/>
      <c r="BM69" s="346"/>
      <c r="BN69" s="346"/>
      <c r="BO69" s="346"/>
      <c r="BP69" s="346"/>
      <c r="BQ69" s="347"/>
      <c r="BR69" s="345" t="s">
        <v>182</v>
      </c>
      <c r="BS69" s="346"/>
      <c r="BT69" s="346"/>
      <c r="BU69" s="346"/>
      <c r="BV69" s="346"/>
      <c r="BW69" s="346"/>
      <c r="BX69" s="346"/>
      <c r="BY69" s="346"/>
      <c r="BZ69" s="346"/>
      <c r="CA69" s="347"/>
      <c r="CB69" s="345" t="s">
        <v>183</v>
      </c>
      <c r="CC69" s="346"/>
      <c r="CD69" s="346"/>
      <c r="CE69" s="346"/>
      <c r="CF69" s="346"/>
      <c r="CG69" s="346"/>
      <c r="CH69" s="346"/>
      <c r="CI69" s="346"/>
      <c r="CJ69" s="346"/>
      <c r="CK69" s="347"/>
    </row>
    <row r="70" spans="2:89" x14ac:dyDescent="0.45">
      <c r="B70" s="345">
        <v>1</v>
      </c>
      <c r="C70" s="347"/>
      <c r="D70" s="348" t="s">
        <v>184</v>
      </c>
      <c r="E70" s="349"/>
      <c r="F70" s="349"/>
      <c r="G70" s="349"/>
      <c r="H70" s="349"/>
      <c r="I70" s="349"/>
      <c r="J70" s="349"/>
      <c r="K70" s="349"/>
      <c r="L70" s="349"/>
      <c r="M70" s="350"/>
      <c r="N70" s="353" t="s">
        <v>185</v>
      </c>
      <c r="O70" s="354"/>
      <c r="P70" s="354"/>
      <c r="Q70" s="354"/>
      <c r="R70" s="355"/>
      <c r="S70" s="406">
        <v>50</v>
      </c>
      <c r="T70" s="407"/>
      <c r="U70" s="353" t="s">
        <v>186</v>
      </c>
      <c r="V70" s="355"/>
      <c r="W70" s="353" t="s">
        <v>187</v>
      </c>
      <c r="X70" s="354"/>
      <c r="Y70" s="354"/>
      <c r="Z70" s="354"/>
      <c r="AA70" s="355"/>
      <c r="AB70" s="408">
        <v>5000</v>
      </c>
      <c r="AC70" s="409"/>
      <c r="AD70" s="410"/>
      <c r="AE70" s="395">
        <f>AB70*S70</f>
        <v>250000</v>
      </c>
      <c r="AF70" s="396"/>
      <c r="AG70" s="397"/>
      <c r="AH70" s="395">
        <f>AB70*10/100</f>
        <v>500</v>
      </c>
      <c r="AI70" s="396"/>
      <c r="AJ70" s="397"/>
      <c r="AK70" s="395">
        <f>AE70*10/100</f>
        <v>25000</v>
      </c>
      <c r="AL70" s="396"/>
      <c r="AM70" s="397"/>
      <c r="AN70" s="395">
        <f>AB70+AH70</f>
        <v>5500</v>
      </c>
      <c r="AO70" s="396"/>
      <c r="AP70" s="397"/>
      <c r="AQ70" s="395">
        <f>AE70+AK70</f>
        <v>275000</v>
      </c>
      <c r="AR70" s="396"/>
      <c r="AS70" s="397"/>
      <c r="AT70" s="398">
        <v>45566</v>
      </c>
      <c r="AU70" s="399"/>
      <c r="AV70" s="400"/>
      <c r="AW70" s="391">
        <f>IF(AT70="","",AT70)</f>
        <v>45566</v>
      </c>
      <c r="AX70" s="392"/>
      <c r="AY70" s="393"/>
      <c r="AZ70" s="402">
        <f>IF($U$9="税込み",AN70,AB70)</f>
        <v>5000</v>
      </c>
      <c r="BA70" s="403"/>
      <c r="BB70" s="404"/>
      <c r="BC70" s="402">
        <f>IF($U$9="税込み",AQ70,AE70)</f>
        <v>250000</v>
      </c>
      <c r="BD70" s="403"/>
      <c r="BE70" s="404"/>
      <c r="BF70" s="405" t="str">
        <f>IF(U70="式",S70&amp;U70,S70&amp;U70)</f>
        <v>50式</v>
      </c>
      <c r="BG70" s="405"/>
      <c r="BH70" s="353" t="s">
        <v>188</v>
      </c>
      <c r="BI70" s="354"/>
      <c r="BJ70" s="354"/>
      <c r="BK70" s="354"/>
      <c r="BL70" s="354"/>
      <c r="BM70" s="354"/>
      <c r="BN70" s="354"/>
      <c r="BO70" s="354"/>
      <c r="BP70" s="354"/>
      <c r="BQ70" s="355"/>
      <c r="BR70" s="353" t="s">
        <v>189</v>
      </c>
      <c r="BS70" s="354"/>
      <c r="BT70" s="354"/>
      <c r="BU70" s="354"/>
      <c r="BV70" s="354"/>
      <c r="BW70" s="354"/>
      <c r="BX70" s="354"/>
      <c r="BY70" s="354"/>
      <c r="BZ70" s="354"/>
      <c r="CA70" s="355"/>
      <c r="CB70" s="353" t="s">
        <v>190</v>
      </c>
      <c r="CC70" s="354"/>
      <c r="CD70" s="354"/>
      <c r="CE70" s="354"/>
      <c r="CF70" s="354"/>
      <c r="CG70" s="354"/>
      <c r="CH70" s="354"/>
      <c r="CI70" s="354"/>
      <c r="CJ70" s="354"/>
      <c r="CK70" s="355"/>
    </row>
    <row r="71" spans="2:89" x14ac:dyDescent="0.45">
      <c r="B71" s="345">
        <v>2</v>
      </c>
      <c r="C71" s="347"/>
      <c r="D71" s="348" t="s">
        <v>191</v>
      </c>
      <c r="E71" s="349"/>
      <c r="F71" s="349"/>
      <c r="G71" s="349"/>
      <c r="H71" s="349"/>
      <c r="I71" s="349"/>
      <c r="J71" s="349"/>
      <c r="K71" s="349"/>
      <c r="L71" s="349"/>
      <c r="M71" s="350"/>
      <c r="N71" s="353" t="s">
        <v>192</v>
      </c>
      <c r="O71" s="354"/>
      <c r="P71" s="354"/>
      <c r="Q71" s="354"/>
      <c r="R71" s="355"/>
      <c r="S71" s="406">
        <v>200</v>
      </c>
      <c r="T71" s="407"/>
      <c r="U71" s="353" t="s">
        <v>193</v>
      </c>
      <c r="V71" s="355"/>
      <c r="W71" s="353" t="s">
        <v>187</v>
      </c>
      <c r="X71" s="354"/>
      <c r="Y71" s="354"/>
      <c r="Z71" s="354"/>
      <c r="AA71" s="355"/>
      <c r="AB71" s="408">
        <v>15</v>
      </c>
      <c r="AC71" s="409"/>
      <c r="AD71" s="410"/>
      <c r="AE71" s="395">
        <f>AB71*S71</f>
        <v>3000</v>
      </c>
      <c r="AF71" s="396"/>
      <c r="AG71" s="397"/>
      <c r="AH71" s="395">
        <f>AB71*10/100</f>
        <v>1.5</v>
      </c>
      <c r="AI71" s="396"/>
      <c r="AJ71" s="397"/>
      <c r="AK71" s="395">
        <f>AE71*10/100</f>
        <v>300</v>
      </c>
      <c r="AL71" s="396"/>
      <c r="AM71" s="397"/>
      <c r="AN71" s="395">
        <f>AB71+AH71</f>
        <v>16.5</v>
      </c>
      <c r="AO71" s="396"/>
      <c r="AP71" s="397"/>
      <c r="AQ71" s="395">
        <f>AE71+AK71</f>
        <v>3300</v>
      </c>
      <c r="AR71" s="396"/>
      <c r="AS71" s="397"/>
      <c r="AT71" s="398">
        <v>45566</v>
      </c>
      <c r="AU71" s="399"/>
      <c r="AV71" s="400"/>
      <c r="AW71" s="391">
        <f>IF(AT71="","",AT71)</f>
        <v>45566</v>
      </c>
      <c r="AX71" s="392"/>
      <c r="AY71" s="393"/>
      <c r="AZ71" s="402">
        <f>IF($U$9="税込み",AN71,AB71)</f>
        <v>15</v>
      </c>
      <c r="BA71" s="403"/>
      <c r="BB71" s="404"/>
      <c r="BC71" s="402">
        <f>IF($U$9="税込み",AQ71,AE71)</f>
        <v>3000</v>
      </c>
      <c r="BD71" s="403"/>
      <c r="BE71" s="404"/>
      <c r="BF71" s="405" t="str">
        <f>IF(U71="式",S71&amp;U71,S71&amp;U71)</f>
        <v>200枚</v>
      </c>
      <c r="BG71" s="405"/>
      <c r="BH71" s="353" t="s">
        <v>188</v>
      </c>
      <c r="BI71" s="354"/>
      <c r="BJ71" s="354"/>
      <c r="BK71" s="354"/>
      <c r="BL71" s="354"/>
      <c r="BM71" s="354"/>
      <c r="BN71" s="354"/>
      <c r="BO71" s="354"/>
      <c r="BP71" s="354"/>
      <c r="BQ71" s="355"/>
      <c r="BR71" s="353" t="s">
        <v>189</v>
      </c>
      <c r="BS71" s="354"/>
      <c r="BT71" s="354"/>
      <c r="BU71" s="354"/>
      <c r="BV71" s="354"/>
      <c r="BW71" s="354"/>
      <c r="BX71" s="354"/>
      <c r="BY71" s="354"/>
      <c r="BZ71" s="354"/>
      <c r="CA71" s="355"/>
      <c r="CB71" s="353" t="s">
        <v>190</v>
      </c>
      <c r="CC71" s="354"/>
      <c r="CD71" s="354"/>
      <c r="CE71" s="354"/>
      <c r="CF71" s="354"/>
      <c r="CG71" s="354"/>
      <c r="CH71" s="354"/>
      <c r="CI71" s="354"/>
      <c r="CJ71" s="354"/>
      <c r="CK71" s="355"/>
    </row>
    <row r="72" spans="2:89" x14ac:dyDescent="0.45">
      <c r="B72" s="345">
        <v>3</v>
      </c>
      <c r="C72" s="347"/>
      <c r="D72" s="348" t="s">
        <v>194</v>
      </c>
      <c r="E72" s="349"/>
      <c r="F72" s="349"/>
      <c r="G72" s="349"/>
      <c r="H72" s="349"/>
      <c r="I72" s="349"/>
      <c r="J72" s="349"/>
      <c r="K72" s="349"/>
      <c r="L72" s="349"/>
      <c r="M72" s="350"/>
      <c r="N72" s="353" t="s">
        <v>195</v>
      </c>
      <c r="O72" s="354"/>
      <c r="P72" s="354"/>
      <c r="Q72" s="354"/>
      <c r="R72" s="355"/>
      <c r="S72" s="406">
        <v>50</v>
      </c>
      <c r="T72" s="407"/>
      <c r="U72" s="353" t="s">
        <v>186</v>
      </c>
      <c r="V72" s="355"/>
      <c r="W72" s="353" t="s">
        <v>187</v>
      </c>
      <c r="X72" s="354"/>
      <c r="Y72" s="354"/>
      <c r="Z72" s="354"/>
      <c r="AA72" s="355"/>
      <c r="AB72" s="408">
        <v>750</v>
      </c>
      <c r="AC72" s="409"/>
      <c r="AD72" s="410"/>
      <c r="AE72" s="395">
        <f>AB72*S72</f>
        <v>37500</v>
      </c>
      <c r="AF72" s="396"/>
      <c r="AG72" s="397"/>
      <c r="AH72" s="395">
        <f>AB72*10/100</f>
        <v>75</v>
      </c>
      <c r="AI72" s="396"/>
      <c r="AJ72" s="397"/>
      <c r="AK72" s="395">
        <f>AE72*10/100</f>
        <v>3750</v>
      </c>
      <c r="AL72" s="396"/>
      <c r="AM72" s="397"/>
      <c r="AN72" s="395">
        <f>AB72+AH72</f>
        <v>825</v>
      </c>
      <c r="AO72" s="396"/>
      <c r="AP72" s="397"/>
      <c r="AQ72" s="395">
        <f>AE72+AK72</f>
        <v>41250</v>
      </c>
      <c r="AR72" s="396"/>
      <c r="AS72" s="397"/>
      <c r="AT72" s="398">
        <v>45566</v>
      </c>
      <c r="AU72" s="399"/>
      <c r="AV72" s="400"/>
      <c r="AW72" s="391">
        <f>IF(AT72="","",AT72)</f>
        <v>45566</v>
      </c>
      <c r="AX72" s="392"/>
      <c r="AY72" s="393"/>
      <c r="AZ72" s="402">
        <f>IF($U$9="税込み",AN72,AB72)</f>
        <v>750</v>
      </c>
      <c r="BA72" s="403"/>
      <c r="BB72" s="404"/>
      <c r="BC72" s="402">
        <f>IF($U$9="税込み",AQ72,AE72)</f>
        <v>37500</v>
      </c>
      <c r="BD72" s="403"/>
      <c r="BE72" s="404"/>
      <c r="BF72" s="405" t="str">
        <f>IF(U72="式",S72&amp;U72,S72&amp;U72)</f>
        <v>50式</v>
      </c>
      <c r="BG72" s="405"/>
      <c r="BH72" s="353" t="s">
        <v>188</v>
      </c>
      <c r="BI72" s="354"/>
      <c r="BJ72" s="354"/>
      <c r="BK72" s="354"/>
      <c r="BL72" s="354"/>
      <c r="BM72" s="354"/>
      <c r="BN72" s="354"/>
      <c r="BO72" s="354"/>
      <c r="BP72" s="354"/>
      <c r="BQ72" s="355"/>
      <c r="BR72" s="353" t="s">
        <v>189</v>
      </c>
      <c r="BS72" s="354"/>
      <c r="BT72" s="354"/>
      <c r="BU72" s="354"/>
      <c r="BV72" s="354"/>
      <c r="BW72" s="354"/>
      <c r="BX72" s="354"/>
      <c r="BY72" s="354"/>
      <c r="BZ72" s="354"/>
      <c r="CA72" s="355"/>
      <c r="CB72" s="353" t="s">
        <v>190</v>
      </c>
      <c r="CC72" s="354"/>
      <c r="CD72" s="354"/>
      <c r="CE72" s="354"/>
      <c r="CF72" s="354"/>
      <c r="CG72" s="354"/>
      <c r="CH72" s="354"/>
      <c r="CI72" s="354"/>
      <c r="CJ72" s="354"/>
      <c r="CK72" s="355"/>
    </row>
    <row r="73" spans="2:89" x14ac:dyDescent="0.45">
      <c r="B73" s="345">
        <v>4</v>
      </c>
      <c r="C73" s="347"/>
      <c r="D73" s="348" t="s">
        <v>196</v>
      </c>
      <c r="E73" s="349"/>
      <c r="F73" s="349"/>
      <c r="G73" s="349"/>
      <c r="H73" s="349"/>
      <c r="I73" s="349"/>
      <c r="J73" s="349"/>
      <c r="K73" s="349"/>
      <c r="L73" s="349"/>
      <c r="M73" s="350"/>
      <c r="N73" s="353" t="s">
        <v>197</v>
      </c>
      <c r="O73" s="354"/>
      <c r="P73" s="354"/>
      <c r="Q73" s="354"/>
      <c r="R73" s="355"/>
      <c r="S73" s="406">
        <v>500</v>
      </c>
      <c r="T73" s="407"/>
      <c r="U73" s="353" t="s">
        <v>193</v>
      </c>
      <c r="V73" s="355"/>
      <c r="W73" s="353" t="s">
        <v>187</v>
      </c>
      <c r="X73" s="354"/>
      <c r="Y73" s="354"/>
      <c r="Z73" s="354"/>
      <c r="AA73" s="355"/>
      <c r="AB73" s="408">
        <v>35</v>
      </c>
      <c r="AC73" s="409"/>
      <c r="AD73" s="410"/>
      <c r="AE73" s="395">
        <f>AB73*S73</f>
        <v>17500</v>
      </c>
      <c r="AF73" s="396"/>
      <c r="AG73" s="397"/>
      <c r="AH73" s="395">
        <f>AB73*10/100</f>
        <v>3.5</v>
      </c>
      <c r="AI73" s="396"/>
      <c r="AJ73" s="397"/>
      <c r="AK73" s="395">
        <f>AE73*10/100</f>
        <v>1750</v>
      </c>
      <c r="AL73" s="396"/>
      <c r="AM73" s="397"/>
      <c r="AN73" s="395">
        <f>AB73+AH73</f>
        <v>38.5</v>
      </c>
      <c r="AO73" s="396"/>
      <c r="AP73" s="397"/>
      <c r="AQ73" s="395">
        <f>AE73+AK73</f>
        <v>19250</v>
      </c>
      <c r="AR73" s="396"/>
      <c r="AS73" s="397"/>
      <c r="AT73" s="398">
        <v>45566</v>
      </c>
      <c r="AU73" s="399"/>
      <c r="AV73" s="400"/>
      <c r="AW73" s="391">
        <f>IF(AT73="","",AT73)</f>
        <v>45566</v>
      </c>
      <c r="AX73" s="392"/>
      <c r="AY73" s="393"/>
      <c r="AZ73" s="402">
        <f>IF($U$9="税込み",AN73,AB73)</f>
        <v>35</v>
      </c>
      <c r="BA73" s="403"/>
      <c r="BB73" s="404"/>
      <c r="BC73" s="402">
        <f>IF($U$9="税込み",AQ73,AE73)</f>
        <v>17500</v>
      </c>
      <c r="BD73" s="403"/>
      <c r="BE73" s="404"/>
      <c r="BF73" s="405" t="str">
        <f>IF(U73="式",S73&amp;U73,S73&amp;U73)</f>
        <v>500枚</v>
      </c>
      <c r="BG73" s="405"/>
      <c r="BH73" s="353" t="s">
        <v>188</v>
      </c>
      <c r="BI73" s="354"/>
      <c r="BJ73" s="354"/>
      <c r="BK73" s="354"/>
      <c r="BL73" s="354"/>
      <c r="BM73" s="354"/>
      <c r="BN73" s="354"/>
      <c r="BO73" s="354"/>
      <c r="BP73" s="354"/>
      <c r="BQ73" s="355"/>
      <c r="BR73" s="353" t="s">
        <v>189</v>
      </c>
      <c r="BS73" s="354"/>
      <c r="BT73" s="354"/>
      <c r="BU73" s="354"/>
      <c r="BV73" s="354"/>
      <c r="BW73" s="354"/>
      <c r="BX73" s="354"/>
      <c r="BY73" s="354"/>
      <c r="BZ73" s="354"/>
      <c r="CA73" s="355"/>
      <c r="CB73" s="353" t="s">
        <v>190</v>
      </c>
      <c r="CC73" s="354"/>
      <c r="CD73" s="354"/>
      <c r="CE73" s="354"/>
      <c r="CF73" s="354"/>
      <c r="CG73" s="354"/>
      <c r="CH73" s="354"/>
      <c r="CI73" s="354"/>
      <c r="CJ73" s="354"/>
      <c r="CK73" s="355"/>
    </row>
    <row r="74" spans="2:89" x14ac:dyDescent="0.45">
      <c r="B74" s="345">
        <v>5</v>
      </c>
      <c r="C74" s="347"/>
      <c r="D74" s="348"/>
      <c r="E74" s="349"/>
      <c r="F74" s="349"/>
      <c r="G74" s="349"/>
      <c r="H74" s="349"/>
      <c r="I74" s="349"/>
      <c r="J74" s="349"/>
      <c r="K74" s="349"/>
      <c r="L74" s="349"/>
      <c r="M74" s="350"/>
      <c r="N74" s="353"/>
      <c r="O74" s="354"/>
      <c r="P74" s="354"/>
      <c r="Q74" s="354"/>
      <c r="R74" s="355"/>
      <c r="S74" s="406"/>
      <c r="T74" s="407"/>
      <c r="U74" s="353"/>
      <c r="V74" s="355"/>
      <c r="W74" s="353"/>
      <c r="X74" s="354"/>
      <c r="Y74" s="354"/>
      <c r="Z74" s="354"/>
      <c r="AA74" s="355"/>
      <c r="AB74" s="408"/>
      <c r="AC74" s="409"/>
      <c r="AD74" s="410"/>
      <c r="AE74" s="395">
        <f>AB74*S74</f>
        <v>0</v>
      </c>
      <c r="AF74" s="396"/>
      <c r="AG74" s="397"/>
      <c r="AH74" s="395">
        <f>AB74*10/100</f>
        <v>0</v>
      </c>
      <c r="AI74" s="396"/>
      <c r="AJ74" s="397"/>
      <c r="AK74" s="395">
        <f>AE74*10/100</f>
        <v>0</v>
      </c>
      <c r="AL74" s="396"/>
      <c r="AM74" s="397"/>
      <c r="AN74" s="395">
        <f>AB74+AH74</f>
        <v>0</v>
      </c>
      <c r="AO74" s="396"/>
      <c r="AP74" s="397"/>
      <c r="AQ74" s="395">
        <f>AE74+AK74</f>
        <v>0</v>
      </c>
      <c r="AR74" s="396"/>
      <c r="AS74" s="397"/>
      <c r="AT74" s="398"/>
      <c r="AU74" s="399"/>
      <c r="AV74" s="400"/>
      <c r="AW74" s="391" t="str">
        <f>IF(AT74="","",AT74)</f>
        <v/>
      </c>
      <c r="AX74" s="392"/>
      <c r="AY74" s="393"/>
      <c r="AZ74" s="402">
        <f>IF($U$9="税込み",AN74,AB74)</f>
        <v>0</v>
      </c>
      <c r="BA74" s="403"/>
      <c r="BB74" s="404"/>
      <c r="BC74" s="402">
        <f>IF($U$9="税込み",AQ74,AE74)</f>
        <v>0</v>
      </c>
      <c r="BD74" s="403"/>
      <c r="BE74" s="404"/>
      <c r="BF74" s="405" t="str">
        <f>IF(U74="式",S74&amp;U74,S74&amp;U74)</f>
        <v/>
      </c>
      <c r="BG74" s="405"/>
      <c r="BH74" s="353"/>
      <c r="BI74" s="354"/>
      <c r="BJ74" s="354"/>
      <c r="BK74" s="354"/>
      <c r="BL74" s="354"/>
      <c r="BM74" s="354"/>
      <c r="BN74" s="354"/>
      <c r="BO74" s="354"/>
      <c r="BP74" s="354"/>
      <c r="BQ74" s="355"/>
      <c r="BR74" s="353"/>
      <c r="BS74" s="354"/>
      <c r="BT74" s="354"/>
      <c r="BU74" s="354"/>
      <c r="BV74" s="354"/>
      <c r="BW74" s="354"/>
      <c r="BX74" s="354"/>
      <c r="BY74" s="354"/>
      <c r="BZ74" s="354"/>
      <c r="CA74" s="355"/>
      <c r="CB74" s="353"/>
      <c r="CC74" s="354"/>
      <c r="CD74" s="354"/>
      <c r="CE74" s="354"/>
      <c r="CF74" s="354"/>
      <c r="CG74" s="354"/>
      <c r="CH74" s="354"/>
      <c r="CI74" s="354"/>
      <c r="CJ74" s="354"/>
      <c r="CK74" s="355"/>
    </row>
    <row r="75" spans="2:89" x14ac:dyDescent="0.4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5">
      <c r="B77" s="389" t="s">
        <v>198</v>
      </c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90"/>
      <c r="AB77" s="345" t="s">
        <v>153</v>
      </c>
      <c r="AC77" s="346"/>
      <c r="AD77" s="346"/>
      <c r="AE77" s="346"/>
      <c r="AF77" s="346"/>
      <c r="AG77" s="347"/>
      <c r="AH77" s="345" t="s">
        <v>154</v>
      </c>
      <c r="AI77" s="346"/>
      <c r="AJ77" s="346"/>
      <c r="AK77" s="346"/>
      <c r="AL77" s="346"/>
      <c r="AM77" s="347"/>
      <c r="AN77" s="345" t="s">
        <v>155</v>
      </c>
      <c r="AO77" s="346"/>
      <c r="AP77" s="346"/>
      <c r="AQ77" s="346"/>
      <c r="AR77" s="346"/>
      <c r="AS77" s="347"/>
      <c r="AZ77" s="343" t="s">
        <v>145</v>
      </c>
      <c r="BA77" s="343"/>
      <c r="BB77" s="343"/>
      <c r="BC77" s="343"/>
      <c r="BD77" s="343"/>
      <c r="BE77" s="343"/>
    </row>
    <row r="78" spans="2:89" x14ac:dyDescent="0.45">
      <c r="B78" s="345" t="s">
        <v>142</v>
      </c>
      <c r="C78" s="347"/>
      <c r="D78" s="345" t="s">
        <v>199</v>
      </c>
      <c r="E78" s="346"/>
      <c r="F78" s="346"/>
      <c r="G78" s="346"/>
      <c r="H78" s="346"/>
      <c r="I78" s="346"/>
      <c r="J78" s="346"/>
      <c r="K78" s="346"/>
      <c r="L78" s="346"/>
      <c r="M78" s="347"/>
      <c r="N78" s="345" t="s">
        <v>16</v>
      </c>
      <c r="O78" s="346"/>
      <c r="P78" s="346"/>
      <c r="Q78" s="346"/>
      <c r="R78" s="347"/>
      <c r="S78" s="345" t="s">
        <v>17</v>
      </c>
      <c r="T78" s="346"/>
      <c r="U78" s="346"/>
      <c r="V78" s="346"/>
      <c r="W78" s="347"/>
      <c r="X78" s="345" t="s">
        <v>159</v>
      </c>
      <c r="Y78" s="347"/>
      <c r="Z78" s="345" t="s">
        <v>178</v>
      </c>
      <c r="AA78" s="347"/>
      <c r="AB78" s="345" t="s">
        <v>160</v>
      </c>
      <c r="AC78" s="346"/>
      <c r="AD78" s="347"/>
      <c r="AE78" s="345" t="s">
        <v>8</v>
      </c>
      <c r="AF78" s="346"/>
      <c r="AG78" s="347"/>
      <c r="AH78" s="345" t="s">
        <v>160</v>
      </c>
      <c r="AI78" s="346"/>
      <c r="AJ78" s="347"/>
      <c r="AK78" s="345" t="s">
        <v>8</v>
      </c>
      <c r="AL78" s="346"/>
      <c r="AM78" s="347"/>
      <c r="AN78" s="345" t="s">
        <v>160</v>
      </c>
      <c r="AO78" s="346"/>
      <c r="AP78" s="347"/>
      <c r="AQ78" s="345" t="s">
        <v>8</v>
      </c>
      <c r="AR78" s="346"/>
      <c r="AS78" s="347"/>
      <c r="AT78" s="345" t="s">
        <v>200</v>
      </c>
      <c r="AU78" s="346"/>
      <c r="AV78" s="347"/>
      <c r="AW78" s="345" t="s">
        <v>5</v>
      </c>
      <c r="AX78" s="346"/>
      <c r="AY78" s="347"/>
      <c r="AZ78" s="343" t="s">
        <v>160</v>
      </c>
      <c r="BA78" s="343"/>
      <c r="BB78" s="343"/>
      <c r="BC78" s="343" t="s">
        <v>8</v>
      </c>
      <c r="BD78" s="343"/>
      <c r="BE78" s="343"/>
      <c r="BF78" s="343" t="s">
        <v>178</v>
      </c>
      <c r="BG78" s="343"/>
      <c r="BH78" s="337" t="s">
        <v>42</v>
      </c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8"/>
      <c r="CF78" s="338"/>
      <c r="CG78" s="338"/>
      <c r="CH78" s="338"/>
      <c r="CI78" s="338"/>
      <c r="CJ78" s="338"/>
      <c r="CK78" s="339"/>
    </row>
    <row r="79" spans="2:89" ht="16.5" customHeight="1" x14ac:dyDescent="0.45">
      <c r="B79" s="345">
        <v>1</v>
      </c>
      <c r="C79" s="347"/>
      <c r="D79" s="348" t="s">
        <v>201</v>
      </c>
      <c r="E79" s="349"/>
      <c r="F79" s="349"/>
      <c r="G79" s="349"/>
      <c r="H79" s="349"/>
      <c r="I79" s="349"/>
      <c r="J79" s="349"/>
      <c r="K79" s="349"/>
      <c r="L79" s="349"/>
      <c r="M79" s="350"/>
      <c r="N79" s="353" t="s">
        <v>202</v>
      </c>
      <c r="O79" s="354"/>
      <c r="P79" s="354"/>
      <c r="Q79" s="354"/>
      <c r="R79" s="355"/>
      <c r="S79" s="353" t="s">
        <v>203</v>
      </c>
      <c r="T79" s="354"/>
      <c r="U79" s="354"/>
      <c r="V79" s="354"/>
      <c r="W79" s="355"/>
      <c r="X79" s="353">
        <v>2</v>
      </c>
      <c r="Y79" s="355"/>
      <c r="Z79" s="353" t="s">
        <v>204</v>
      </c>
      <c r="AA79" s="355"/>
      <c r="AB79" s="384">
        <v>15000</v>
      </c>
      <c r="AC79" s="385"/>
      <c r="AD79" s="394"/>
      <c r="AE79" s="395">
        <f>AB79*X79</f>
        <v>30000</v>
      </c>
      <c r="AF79" s="396"/>
      <c r="AG79" s="397"/>
      <c r="AH79" s="395">
        <f>AB79*10/100</f>
        <v>1500</v>
      </c>
      <c r="AI79" s="396"/>
      <c r="AJ79" s="397"/>
      <c r="AK79" s="395">
        <f>AE79*10/100</f>
        <v>3000</v>
      </c>
      <c r="AL79" s="396"/>
      <c r="AM79" s="397"/>
      <c r="AN79" s="395">
        <f>AB79+AH79</f>
        <v>16500</v>
      </c>
      <c r="AO79" s="396"/>
      <c r="AP79" s="397"/>
      <c r="AQ79" s="395">
        <f>AE79+AK79</f>
        <v>33000</v>
      </c>
      <c r="AR79" s="396"/>
      <c r="AS79" s="397"/>
      <c r="AT79" s="398">
        <v>45597</v>
      </c>
      <c r="AU79" s="399"/>
      <c r="AV79" s="400"/>
      <c r="AW79" s="391">
        <f>IF(AT79="","",AT79)</f>
        <v>45597</v>
      </c>
      <c r="AX79" s="392"/>
      <c r="AY79" s="393"/>
      <c r="AZ79" s="383">
        <f>IF($U$9="税込み",AN79,AB79)</f>
        <v>15000</v>
      </c>
      <c r="BA79" s="383"/>
      <c r="BB79" s="383"/>
      <c r="BC79" s="383">
        <f>IF($U$9="税込み",AQ79,AE79)</f>
        <v>30000</v>
      </c>
      <c r="BD79" s="383"/>
      <c r="BE79" s="383"/>
      <c r="BF79" s="405" t="str">
        <f>IF(Z79="式",X79&amp;Z79,X79&amp;Z79)</f>
        <v>2冊</v>
      </c>
      <c r="BG79" s="405"/>
      <c r="BH79" s="348" t="s">
        <v>205</v>
      </c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50"/>
    </row>
    <row r="80" spans="2:89" ht="16.5" customHeight="1" x14ac:dyDescent="0.45">
      <c r="B80" s="345">
        <v>2</v>
      </c>
      <c r="C80" s="347"/>
      <c r="D80" s="348" t="s">
        <v>206</v>
      </c>
      <c r="E80" s="349"/>
      <c r="F80" s="349"/>
      <c r="G80" s="349"/>
      <c r="H80" s="349"/>
      <c r="I80" s="349"/>
      <c r="J80" s="349"/>
      <c r="K80" s="349"/>
      <c r="L80" s="349"/>
      <c r="M80" s="350"/>
      <c r="N80" s="353" t="s">
        <v>207</v>
      </c>
      <c r="O80" s="354"/>
      <c r="P80" s="354"/>
      <c r="Q80" s="354"/>
      <c r="R80" s="355"/>
      <c r="S80" s="353" t="s">
        <v>203</v>
      </c>
      <c r="T80" s="354"/>
      <c r="U80" s="354"/>
      <c r="V80" s="354"/>
      <c r="W80" s="355"/>
      <c r="X80" s="353">
        <v>1</v>
      </c>
      <c r="Y80" s="355"/>
      <c r="Z80" s="353" t="s">
        <v>208</v>
      </c>
      <c r="AA80" s="355"/>
      <c r="AB80" s="384">
        <v>35000</v>
      </c>
      <c r="AC80" s="385"/>
      <c r="AD80" s="394"/>
      <c r="AE80" s="395">
        <f>AB80*X80</f>
        <v>35000</v>
      </c>
      <c r="AF80" s="396"/>
      <c r="AG80" s="397"/>
      <c r="AH80" s="395">
        <f>AB80*10/100</f>
        <v>3500</v>
      </c>
      <c r="AI80" s="396"/>
      <c r="AJ80" s="397"/>
      <c r="AK80" s="395">
        <f>AE80*10/100</f>
        <v>3500</v>
      </c>
      <c r="AL80" s="396"/>
      <c r="AM80" s="397"/>
      <c r="AN80" s="395">
        <f>AB80+AH80</f>
        <v>38500</v>
      </c>
      <c r="AO80" s="396"/>
      <c r="AP80" s="397"/>
      <c r="AQ80" s="395">
        <f>AE80+AK80</f>
        <v>38500</v>
      </c>
      <c r="AR80" s="396"/>
      <c r="AS80" s="397"/>
      <c r="AT80" s="398">
        <v>45597</v>
      </c>
      <c r="AU80" s="399"/>
      <c r="AV80" s="400"/>
      <c r="AW80" s="391">
        <f>IF(AT80="","",AT80)</f>
        <v>45597</v>
      </c>
      <c r="AX80" s="392"/>
      <c r="AY80" s="393"/>
      <c r="AZ80" s="383">
        <f>IF($U$9="税込み",AN80,AB80)</f>
        <v>35000</v>
      </c>
      <c r="BA80" s="383"/>
      <c r="BB80" s="383"/>
      <c r="BC80" s="383">
        <f>IF($U$9="税込み",AQ80,AE80)</f>
        <v>35000</v>
      </c>
      <c r="BD80" s="383"/>
      <c r="BE80" s="383"/>
      <c r="BF80" s="405" t="str">
        <f>IF(Z80="式",X80&amp;Z80,X80&amp;Z80)</f>
        <v>1部</v>
      </c>
      <c r="BG80" s="405"/>
      <c r="BH80" s="348" t="s">
        <v>209</v>
      </c>
      <c r="BI80" s="411"/>
      <c r="BJ80" s="411"/>
      <c r="BK80" s="411"/>
      <c r="BL80" s="411"/>
      <c r="BM80" s="411"/>
      <c r="BN80" s="411"/>
      <c r="BO80" s="411"/>
      <c r="BP80" s="411"/>
      <c r="BQ80" s="411"/>
      <c r="BR80" s="411"/>
      <c r="BS80" s="411"/>
      <c r="BT80" s="411"/>
      <c r="BU80" s="411"/>
      <c r="BV80" s="411"/>
      <c r="BW80" s="411"/>
      <c r="BX80" s="411"/>
      <c r="BY80" s="411"/>
      <c r="BZ80" s="411"/>
      <c r="CA80" s="411"/>
      <c r="CB80" s="411"/>
      <c r="CC80" s="411"/>
      <c r="CD80" s="411"/>
      <c r="CE80" s="411"/>
      <c r="CF80" s="411"/>
      <c r="CG80" s="411"/>
      <c r="CH80" s="411"/>
      <c r="CI80" s="411"/>
      <c r="CJ80" s="411"/>
      <c r="CK80" s="412"/>
    </row>
    <row r="81" spans="2:99" ht="16.5" customHeight="1" x14ac:dyDescent="0.45">
      <c r="B81" s="345">
        <v>3</v>
      </c>
      <c r="C81" s="347"/>
      <c r="D81" s="348"/>
      <c r="E81" s="349"/>
      <c r="F81" s="349"/>
      <c r="G81" s="349"/>
      <c r="H81" s="349"/>
      <c r="I81" s="349"/>
      <c r="J81" s="349"/>
      <c r="K81" s="349"/>
      <c r="L81" s="349"/>
      <c r="M81" s="350"/>
      <c r="N81" s="353"/>
      <c r="O81" s="354"/>
      <c r="P81" s="354"/>
      <c r="Q81" s="354"/>
      <c r="R81" s="355"/>
      <c r="S81" s="353"/>
      <c r="T81" s="354"/>
      <c r="U81" s="354"/>
      <c r="V81" s="354"/>
      <c r="W81" s="355"/>
      <c r="X81" s="353"/>
      <c r="Y81" s="355"/>
      <c r="Z81" s="353"/>
      <c r="AA81" s="355"/>
      <c r="AB81" s="384"/>
      <c r="AC81" s="385"/>
      <c r="AD81" s="394"/>
      <c r="AE81" s="395">
        <f>AB81*X81</f>
        <v>0</v>
      </c>
      <c r="AF81" s="396"/>
      <c r="AG81" s="397"/>
      <c r="AH81" s="395">
        <f>AB81*10/100</f>
        <v>0</v>
      </c>
      <c r="AI81" s="396"/>
      <c r="AJ81" s="397"/>
      <c r="AK81" s="395">
        <f>AE81*10/100</f>
        <v>0</v>
      </c>
      <c r="AL81" s="396"/>
      <c r="AM81" s="397"/>
      <c r="AN81" s="395">
        <f>AB81+AH81</f>
        <v>0</v>
      </c>
      <c r="AO81" s="396"/>
      <c r="AP81" s="397"/>
      <c r="AQ81" s="395">
        <f>AE81+AK81</f>
        <v>0</v>
      </c>
      <c r="AR81" s="396"/>
      <c r="AS81" s="397"/>
      <c r="AT81" s="398"/>
      <c r="AU81" s="399"/>
      <c r="AV81" s="400"/>
      <c r="AW81" s="391" t="str">
        <f>IF(AT81="","",AT81)</f>
        <v/>
      </c>
      <c r="AX81" s="392"/>
      <c r="AY81" s="393"/>
      <c r="AZ81" s="383">
        <f>IF($U$9="税込み",AN81,AB81)</f>
        <v>0</v>
      </c>
      <c r="BA81" s="383"/>
      <c r="BB81" s="383"/>
      <c r="BC81" s="383">
        <f>IF($U$9="税込み",AQ81,AE81)</f>
        <v>0</v>
      </c>
      <c r="BD81" s="383"/>
      <c r="BE81" s="383"/>
      <c r="BF81" s="405" t="str">
        <f>IF(Z81="式",X81&amp;Z81,X81&amp;Z81)</f>
        <v/>
      </c>
      <c r="BG81" s="405"/>
      <c r="BH81" s="348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349"/>
      <c r="BX81" s="349"/>
      <c r="BY81" s="349"/>
      <c r="BZ81" s="349"/>
      <c r="CA81" s="349"/>
      <c r="CB81" s="349"/>
      <c r="CC81" s="349"/>
      <c r="CD81" s="349"/>
      <c r="CE81" s="349"/>
      <c r="CF81" s="349"/>
      <c r="CG81" s="349"/>
      <c r="CH81" s="349"/>
      <c r="CI81" s="349"/>
      <c r="CJ81" s="349"/>
      <c r="CK81" s="350"/>
    </row>
    <row r="82" spans="2:99" ht="16.5" customHeight="1" x14ac:dyDescent="0.45">
      <c r="B82" s="345">
        <v>4</v>
      </c>
      <c r="C82" s="347"/>
      <c r="D82" s="348"/>
      <c r="E82" s="349"/>
      <c r="F82" s="349"/>
      <c r="G82" s="349"/>
      <c r="H82" s="349"/>
      <c r="I82" s="349"/>
      <c r="J82" s="349"/>
      <c r="K82" s="349"/>
      <c r="L82" s="349"/>
      <c r="M82" s="350"/>
      <c r="N82" s="353"/>
      <c r="O82" s="354"/>
      <c r="P82" s="354"/>
      <c r="Q82" s="354"/>
      <c r="R82" s="355"/>
      <c r="S82" s="353"/>
      <c r="T82" s="354"/>
      <c r="U82" s="354"/>
      <c r="V82" s="354"/>
      <c r="W82" s="355"/>
      <c r="X82" s="353"/>
      <c r="Y82" s="355"/>
      <c r="Z82" s="353"/>
      <c r="AA82" s="355"/>
      <c r="AB82" s="384"/>
      <c r="AC82" s="385"/>
      <c r="AD82" s="394"/>
      <c r="AE82" s="395">
        <f>AB82*X82</f>
        <v>0</v>
      </c>
      <c r="AF82" s="396"/>
      <c r="AG82" s="397"/>
      <c r="AH82" s="395">
        <f>AB82*10/100</f>
        <v>0</v>
      </c>
      <c r="AI82" s="396"/>
      <c r="AJ82" s="397"/>
      <c r="AK82" s="395">
        <f>AE82*10/100</f>
        <v>0</v>
      </c>
      <c r="AL82" s="396"/>
      <c r="AM82" s="397"/>
      <c r="AN82" s="395">
        <f>AB82+AH82</f>
        <v>0</v>
      </c>
      <c r="AO82" s="396"/>
      <c r="AP82" s="397"/>
      <c r="AQ82" s="395">
        <f>AE82+AK82</f>
        <v>0</v>
      </c>
      <c r="AR82" s="396"/>
      <c r="AS82" s="397"/>
      <c r="AT82" s="398"/>
      <c r="AU82" s="399"/>
      <c r="AV82" s="400"/>
      <c r="AW82" s="391" t="str">
        <f>IF(AT82="","",AT82)</f>
        <v/>
      </c>
      <c r="AX82" s="392"/>
      <c r="AY82" s="393"/>
      <c r="AZ82" s="383">
        <f>IF($U$9="税込み",AN82,AB82)</f>
        <v>0</v>
      </c>
      <c r="BA82" s="383"/>
      <c r="BB82" s="383"/>
      <c r="BC82" s="383">
        <f>IF($U$9="税込み",AQ82,AE82)</f>
        <v>0</v>
      </c>
      <c r="BD82" s="383"/>
      <c r="BE82" s="383"/>
      <c r="BF82" s="405" t="str">
        <f>IF(Z82="式",X82&amp;Z82,X82&amp;Z82)</f>
        <v/>
      </c>
      <c r="BG82" s="405"/>
      <c r="BH82" s="348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50"/>
    </row>
    <row r="83" spans="2:99" ht="16.5" customHeight="1" x14ac:dyDescent="0.45">
      <c r="B83" s="345">
        <v>5</v>
      </c>
      <c r="C83" s="347"/>
      <c r="D83" s="348"/>
      <c r="E83" s="349"/>
      <c r="F83" s="349"/>
      <c r="G83" s="349"/>
      <c r="H83" s="349"/>
      <c r="I83" s="349"/>
      <c r="J83" s="349"/>
      <c r="K83" s="349"/>
      <c r="L83" s="349"/>
      <c r="M83" s="350"/>
      <c r="N83" s="353"/>
      <c r="O83" s="354"/>
      <c r="P83" s="354"/>
      <c r="Q83" s="354"/>
      <c r="R83" s="355"/>
      <c r="S83" s="353"/>
      <c r="T83" s="354"/>
      <c r="U83" s="354"/>
      <c r="V83" s="354"/>
      <c r="W83" s="355"/>
      <c r="X83" s="353"/>
      <c r="Y83" s="355"/>
      <c r="Z83" s="353"/>
      <c r="AA83" s="355"/>
      <c r="AB83" s="384"/>
      <c r="AC83" s="385"/>
      <c r="AD83" s="394"/>
      <c r="AE83" s="395">
        <f>AB83*X83</f>
        <v>0</v>
      </c>
      <c r="AF83" s="396"/>
      <c r="AG83" s="397"/>
      <c r="AH83" s="395">
        <f>AB83*10/100</f>
        <v>0</v>
      </c>
      <c r="AI83" s="396"/>
      <c r="AJ83" s="397"/>
      <c r="AK83" s="395">
        <f>AE83*10/100</f>
        <v>0</v>
      </c>
      <c r="AL83" s="396"/>
      <c r="AM83" s="397"/>
      <c r="AN83" s="395">
        <f>AB83+AH83</f>
        <v>0</v>
      </c>
      <c r="AO83" s="396"/>
      <c r="AP83" s="397"/>
      <c r="AQ83" s="395">
        <f>AE83+AK83</f>
        <v>0</v>
      </c>
      <c r="AR83" s="396"/>
      <c r="AS83" s="397"/>
      <c r="AT83" s="398"/>
      <c r="AU83" s="399"/>
      <c r="AV83" s="400"/>
      <c r="AW83" s="391" t="str">
        <f>IF(AT83="","",AT83)</f>
        <v/>
      </c>
      <c r="AX83" s="392"/>
      <c r="AY83" s="393"/>
      <c r="AZ83" s="383">
        <f>IF($U$9="税込み",AN83,AB83)</f>
        <v>0</v>
      </c>
      <c r="BA83" s="383"/>
      <c r="BB83" s="383"/>
      <c r="BC83" s="383">
        <f>IF($U$9="税込み",AQ83,AE83)</f>
        <v>0</v>
      </c>
      <c r="BD83" s="383"/>
      <c r="BE83" s="383"/>
      <c r="BF83" s="405" t="str">
        <f>IF(Z83="式",X83&amp;Z83,X83&amp;Z83)</f>
        <v/>
      </c>
      <c r="BG83" s="405"/>
      <c r="BH83" s="348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50"/>
    </row>
    <row r="84" spans="2:99" x14ac:dyDescent="0.4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99" s="89" customFormat="1" x14ac:dyDescent="0.45">
      <c r="B85" s="88"/>
    </row>
    <row r="86" spans="2:99" ht="16.8" thickBot="1" x14ac:dyDescent="0.5">
      <c r="B86" s="401" t="s">
        <v>210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</row>
    <row r="87" spans="2:99" ht="18.75" customHeight="1" x14ac:dyDescent="0.45">
      <c r="B87" s="401" t="s">
        <v>211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13" t="s">
        <v>212</v>
      </c>
      <c r="O87" s="414"/>
      <c r="P87" s="414"/>
      <c r="Q87" s="414"/>
      <c r="R87" s="414"/>
      <c r="S87" s="415"/>
      <c r="T87" s="413" t="s">
        <v>213</v>
      </c>
      <c r="U87" s="414"/>
      <c r="V87" s="414"/>
      <c r="W87" s="414"/>
      <c r="X87" s="414"/>
      <c r="Y87" s="414"/>
      <c r="Z87" s="414"/>
      <c r="AA87" s="415"/>
      <c r="AB87" s="413" t="s">
        <v>214</v>
      </c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5"/>
      <c r="AR87" s="413" t="s">
        <v>215</v>
      </c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5"/>
      <c r="BH87" s="413" t="s">
        <v>216</v>
      </c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4"/>
      <c r="CQ87" s="414"/>
      <c r="CR87" s="414"/>
      <c r="CS87" s="414"/>
      <c r="CT87" s="414"/>
      <c r="CU87" s="415"/>
    </row>
    <row r="88" spans="2:99" ht="16.5" customHeight="1" x14ac:dyDescent="0.45">
      <c r="B88" s="343" t="s">
        <v>217</v>
      </c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5"/>
      <c r="N88" s="428" t="s">
        <v>218</v>
      </c>
      <c r="O88" s="343"/>
      <c r="P88" s="343"/>
      <c r="Q88" s="343" t="s">
        <v>219</v>
      </c>
      <c r="R88" s="343"/>
      <c r="S88" s="416"/>
      <c r="T88" s="429" t="s">
        <v>62</v>
      </c>
      <c r="U88" s="430"/>
      <c r="V88" s="430"/>
      <c r="W88" s="430"/>
      <c r="X88" s="430" t="s">
        <v>63</v>
      </c>
      <c r="Y88" s="430"/>
      <c r="Z88" s="430"/>
      <c r="AA88" s="431"/>
      <c r="AB88" s="427" t="s">
        <v>55</v>
      </c>
      <c r="AC88" s="424"/>
      <c r="AD88" s="424"/>
      <c r="AE88" s="424"/>
      <c r="AF88" s="424" t="s">
        <v>51</v>
      </c>
      <c r="AG88" s="424"/>
      <c r="AH88" s="424"/>
      <c r="AI88" s="424"/>
      <c r="AJ88" s="424" t="s">
        <v>220</v>
      </c>
      <c r="AK88" s="424"/>
      <c r="AL88" s="424"/>
      <c r="AM88" s="424"/>
      <c r="AN88" s="424" t="s">
        <v>148</v>
      </c>
      <c r="AO88" s="424"/>
      <c r="AP88" s="424"/>
      <c r="AQ88" s="425"/>
      <c r="AR88" s="427" t="s">
        <v>221</v>
      </c>
      <c r="AS88" s="424"/>
      <c r="AT88" s="424"/>
      <c r="AU88" s="424"/>
      <c r="AV88" s="424" t="s">
        <v>51</v>
      </c>
      <c r="AW88" s="424"/>
      <c r="AX88" s="424"/>
      <c r="AY88" s="424"/>
      <c r="AZ88" s="424" t="s">
        <v>222</v>
      </c>
      <c r="BA88" s="424"/>
      <c r="BB88" s="424"/>
      <c r="BC88" s="424"/>
      <c r="BD88" s="424" t="s">
        <v>148</v>
      </c>
      <c r="BE88" s="424"/>
      <c r="BF88" s="424"/>
      <c r="BG88" s="425"/>
      <c r="BH88" s="426" t="s">
        <v>223</v>
      </c>
      <c r="BI88" s="346"/>
      <c r="BJ88" s="347"/>
      <c r="BK88" s="345" t="s">
        <v>224</v>
      </c>
      <c r="BL88" s="346"/>
      <c r="BM88" s="347"/>
      <c r="BN88" s="345" t="s">
        <v>225</v>
      </c>
      <c r="BO88" s="346"/>
      <c r="BP88" s="347"/>
      <c r="BQ88" s="345" t="s">
        <v>226</v>
      </c>
      <c r="BR88" s="346"/>
      <c r="BS88" s="347"/>
      <c r="BT88" s="343" t="s">
        <v>227</v>
      </c>
      <c r="BU88" s="343"/>
      <c r="BV88" s="343"/>
      <c r="BW88" s="343"/>
      <c r="BX88" s="343" t="s">
        <v>228</v>
      </c>
      <c r="BY88" s="343"/>
      <c r="BZ88" s="343"/>
      <c r="CA88" s="343"/>
      <c r="CB88" s="343" t="s">
        <v>51</v>
      </c>
      <c r="CC88" s="343"/>
      <c r="CD88" s="343"/>
      <c r="CE88" s="343"/>
      <c r="CF88" s="343" t="s">
        <v>79</v>
      </c>
      <c r="CG88" s="343"/>
      <c r="CH88" s="343"/>
      <c r="CI88" s="343"/>
      <c r="CJ88" s="343" t="s">
        <v>80</v>
      </c>
      <c r="CK88" s="343"/>
      <c r="CL88" s="343"/>
      <c r="CM88" s="343"/>
      <c r="CN88" s="343"/>
      <c r="CO88" s="343"/>
      <c r="CP88" s="343"/>
      <c r="CQ88" s="343"/>
      <c r="CR88" s="343" t="s">
        <v>229</v>
      </c>
      <c r="CS88" s="343"/>
      <c r="CT88" s="343"/>
      <c r="CU88" s="416"/>
    </row>
    <row r="89" spans="2:99" x14ac:dyDescent="0.45">
      <c r="B89" s="352" t="s">
        <v>230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48"/>
      <c r="N89" s="417">
        <v>45483</v>
      </c>
      <c r="O89" s="418"/>
      <c r="P89" s="418"/>
      <c r="Q89" s="418">
        <v>45484</v>
      </c>
      <c r="R89" s="418"/>
      <c r="S89" s="419"/>
      <c r="T89" s="420" t="s">
        <v>231</v>
      </c>
      <c r="U89" s="421"/>
      <c r="V89" s="421"/>
      <c r="W89" s="421"/>
      <c r="X89" s="422" t="s">
        <v>232</v>
      </c>
      <c r="Y89" s="422"/>
      <c r="Z89" s="422"/>
      <c r="AA89" s="423"/>
      <c r="AB89" s="443">
        <v>500</v>
      </c>
      <c r="AC89" s="433"/>
      <c r="AD89" s="433"/>
      <c r="AE89" s="433"/>
      <c r="AF89" s="433"/>
      <c r="AG89" s="433"/>
      <c r="AH89" s="433"/>
      <c r="AI89" s="433"/>
      <c r="AJ89" s="436">
        <f>AB89</f>
        <v>500</v>
      </c>
      <c r="AK89" s="436"/>
      <c r="AL89" s="436"/>
      <c r="AM89" s="436"/>
      <c r="AN89" s="432">
        <f>IF(T89="","",AJ89-AF89)</f>
        <v>500</v>
      </c>
      <c r="AO89" s="432"/>
      <c r="AP89" s="432"/>
      <c r="AQ89" s="444"/>
      <c r="AR89" s="443">
        <v>20000</v>
      </c>
      <c r="AS89" s="433"/>
      <c r="AT89" s="433"/>
      <c r="AU89" s="433"/>
      <c r="AV89" s="445">
        <v>10300</v>
      </c>
      <c r="AW89" s="445"/>
      <c r="AX89" s="445"/>
      <c r="AY89" s="445"/>
      <c r="AZ89" s="436">
        <f>AR89</f>
        <v>20000</v>
      </c>
      <c r="BA89" s="436"/>
      <c r="BB89" s="436"/>
      <c r="BC89" s="436"/>
      <c r="BD89" s="437">
        <f>IF(T89="","",AZ89-AV89)</f>
        <v>9700</v>
      </c>
      <c r="BE89" s="437"/>
      <c r="BF89" s="437"/>
      <c r="BG89" s="438"/>
      <c r="BH89" s="439">
        <v>15000</v>
      </c>
      <c r="BI89" s="440"/>
      <c r="BJ89" s="441"/>
      <c r="BK89" s="442">
        <v>100</v>
      </c>
      <c r="BL89" s="440"/>
      <c r="BM89" s="441"/>
      <c r="BN89" s="442">
        <v>0</v>
      </c>
      <c r="BO89" s="440"/>
      <c r="BP89" s="441"/>
      <c r="BQ89" s="442">
        <v>0</v>
      </c>
      <c r="BR89" s="440"/>
      <c r="BS89" s="441"/>
      <c r="BT89" s="383">
        <f>SUM(BH89:BS89)</f>
        <v>15100</v>
      </c>
      <c r="BU89" s="383"/>
      <c r="BV89" s="383"/>
      <c r="BW89" s="383"/>
      <c r="BX89" s="432">
        <f>BT89-CB89</f>
        <v>15100</v>
      </c>
      <c r="BY89" s="432"/>
      <c r="BZ89" s="432"/>
      <c r="CA89" s="432"/>
      <c r="CB89" s="433">
        <v>0</v>
      </c>
      <c r="CC89" s="433"/>
      <c r="CD89" s="433"/>
      <c r="CE89" s="433"/>
      <c r="CF89" s="363" t="s">
        <v>233</v>
      </c>
      <c r="CG89" s="363"/>
      <c r="CH89" s="363"/>
      <c r="CI89" s="363"/>
      <c r="CJ89" s="363" t="s">
        <v>234</v>
      </c>
      <c r="CK89" s="363"/>
      <c r="CL89" s="363"/>
      <c r="CM89" s="363"/>
      <c r="CN89" s="363"/>
      <c r="CO89" s="363"/>
      <c r="CP89" s="363"/>
      <c r="CQ89" s="363"/>
      <c r="CR89" s="434">
        <v>30</v>
      </c>
      <c r="CS89" s="434"/>
      <c r="CT89" s="434"/>
      <c r="CU89" s="435"/>
    </row>
    <row r="90" spans="2:99" x14ac:dyDescent="0.45">
      <c r="B90" s="352" t="s">
        <v>235</v>
      </c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48"/>
      <c r="N90" s="417">
        <v>45505</v>
      </c>
      <c r="O90" s="418"/>
      <c r="P90" s="418"/>
      <c r="Q90" s="418">
        <v>45505</v>
      </c>
      <c r="R90" s="418"/>
      <c r="S90" s="419"/>
      <c r="T90" s="420" t="s">
        <v>236</v>
      </c>
      <c r="U90" s="421"/>
      <c r="V90" s="421"/>
      <c r="W90" s="421"/>
      <c r="X90" s="422" t="s">
        <v>237</v>
      </c>
      <c r="Y90" s="422"/>
      <c r="Z90" s="422"/>
      <c r="AA90" s="423"/>
      <c r="AB90" s="443">
        <v>10000</v>
      </c>
      <c r="AC90" s="433"/>
      <c r="AD90" s="433"/>
      <c r="AE90" s="433"/>
      <c r="AF90" s="433"/>
      <c r="AG90" s="433"/>
      <c r="AH90" s="433"/>
      <c r="AI90" s="433"/>
      <c r="AJ90" s="436">
        <f>AB90</f>
        <v>10000</v>
      </c>
      <c r="AK90" s="436"/>
      <c r="AL90" s="436"/>
      <c r="AM90" s="436"/>
      <c r="AN90" s="432">
        <f>IF(T90="","",AJ90-AF90)</f>
        <v>10000</v>
      </c>
      <c r="AO90" s="432"/>
      <c r="AP90" s="432"/>
      <c r="AQ90" s="444"/>
      <c r="AR90" s="443">
        <v>20000</v>
      </c>
      <c r="AS90" s="433"/>
      <c r="AT90" s="433"/>
      <c r="AU90" s="433"/>
      <c r="AV90" s="445">
        <v>13000</v>
      </c>
      <c r="AW90" s="445"/>
      <c r="AX90" s="445"/>
      <c r="AY90" s="445"/>
      <c r="AZ90" s="436">
        <f>AR90</f>
        <v>20000</v>
      </c>
      <c r="BA90" s="436"/>
      <c r="BB90" s="436"/>
      <c r="BC90" s="436"/>
      <c r="BD90" s="437">
        <f>IF(T89="","",AZ90-AV90)</f>
        <v>7000</v>
      </c>
      <c r="BE90" s="437"/>
      <c r="BF90" s="437"/>
      <c r="BG90" s="438"/>
      <c r="BH90" s="439">
        <v>1000</v>
      </c>
      <c r="BI90" s="440"/>
      <c r="BJ90" s="441"/>
      <c r="BK90" s="442">
        <v>100</v>
      </c>
      <c r="BL90" s="440"/>
      <c r="BM90" s="441"/>
      <c r="BN90" s="442">
        <v>0</v>
      </c>
      <c r="BO90" s="440"/>
      <c r="BP90" s="441"/>
      <c r="BQ90" s="442">
        <v>0</v>
      </c>
      <c r="BR90" s="440"/>
      <c r="BS90" s="441"/>
      <c r="BT90" s="383">
        <f>SUM(BH90:BS90)</f>
        <v>1100</v>
      </c>
      <c r="BU90" s="383"/>
      <c r="BV90" s="383"/>
      <c r="BW90" s="383"/>
      <c r="BX90" s="432">
        <f>BT90-CB90</f>
        <v>1100</v>
      </c>
      <c r="BY90" s="432"/>
      <c r="BZ90" s="432"/>
      <c r="CA90" s="432"/>
      <c r="CB90" s="433">
        <v>0</v>
      </c>
      <c r="CC90" s="433"/>
      <c r="CD90" s="433"/>
      <c r="CE90" s="433"/>
      <c r="CF90" s="363" t="s">
        <v>238</v>
      </c>
      <c r="CG90" s="363"/>
      <c r="CH90" s="363"/>
      <c r="CI90" s="363"/>
      <c r="CJ90" s="363" t="s">
        <v>239</v>
      </c>
      <c r="CK90" s="363"/>
      <c r="CL90" s="363"/>
      <c r="CM90" s="363"/>
      <c r="CN90" s="363"/>
      <c r="CO90" s="363"/>
      <c r="CP90" s="363"/>
      <c r="CQ90" s="363"/>
      <c r="CR90" s="434">
        <v>20</v>
      </c>
      <c r="CS90" s="434"/>
      <c r="CT90" s="434"/>
      <c r="CU90" s="435"/>
    </row>
    <row r="91" spans="2:99" x14ac:dyDescent="0.45"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48"/>
      <c r="N91" s="417"/>
      <c r="O91" s="418"/>
      <c r="P91" s="418"/>
      <c r="Q91" s="418"/>
      <c r="R91" s="418"/>
      <c r="S91" s="419"/>
      <c r="T91" s="420"/>
      <c r="U91" s="421"/>
      <c r="V91" s="421"/>
      <c r="W91" s="421"/>
      <c r="X91" s="422"/>
      <c r="Y91" s="422"/>
      <c r="Z91" s="422"/>
      <c r="AA91" s="423"/>
      <c r="AB91" s="443"/>
      <c r="AC91" s="433"/>
      <c r="AD91" s="433"/>
      <c r="AE91" s="433"/>
      <c r="AF91" s="433"/>
      <c r="AG91" s="433"/>
      <c r="AH91" s="433"/>
      <c r="AI91" s="433"/>
      <c r="AJ91" s="436">
        <f>AB91</f>
        <v>0</v>
      </c>
      <c r="AK91" s="436"/>
      <c r="AL91" s="436"/>
      <c r="AM91" s="436"/>
      <c r="AN91" s="432" t="str">
        <f>IF(T91="","",AJ91-AF91)</f>
        <v/>
      </c>
      <c r="AO91" s="432"/>
      <c r="AP91" s="432"/>
      <c r="AQ91" s="444"/>
      <c r="AR91" s="443"/>
      <c r="AS91" s="433"/>
      <c r="AT91" s="433"/>
      <c r="AU91" s="433"/>
      <c r="AV91" s="445"/>
      <c r="AW91" s="445"/>
      <c r="AX91" s="445"/>
      <c r="AY91" s="445"/>
      <c r="AZ91" s="436">
        <f>AR91</f>
        <v>0</v>
      </c>
      <c r="BA91" s="436"/>
      <c r="BB91" s="436"/>
      <c r="BC91" s="436"/>
      <c r="BD91" s="437">
        <f>IF(T90="","",AZ91-AV91)</f>
        <v>0</v>
      </c>
      <c r="BE91" s="437"/>
      <c r="BF91" s="437"/>
      <c r="BG91" s="438"/>
      <c r="BH91" s="439"/>
      <c r="BI91" s="440"/>
      <c r="BJ91" s="441"/>
      <c r="BK91" s="442"/>
      <c r="BL91" s="440"/>
      <c r="BM91" s="441"/>
      <c r="BN91" s="442"/>
      <c r="BO91" s="440"/>
      <c r="BP91" s="441"/>
      <c r="BQ91" s="442"/>
      <c r="BR91" s="440"/>
      <c r="BS91" s="441"/>
      <c r="BT91" s="383">
        <f>SUM(BH91:BS91)</f>
        <v>0</v>
      </c>
      <c r="BU91" s="383"/>
      <c r="BV91" s="383"/>
      <c r="BW91" s="383"/>
      <c r="BX91" s="432">
        <f t="shared" ref="BX91:BX93" si="15">BT91-CB91</f>
        <v>0</v>
      </c>
      <c r="BY91" s="432"/>
      <c r="BZ91" s="432"/>
      <c r="CA91" s="432"/>
      <c r="CB91" s="433"/>
      <c r="CC91" s="433"/>
      <c r="CD91" s="433"/>
      <c r="CE91" s="43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434"/>
      <c r="CS91" s="434"/>
      <c r="CT91" s="434"/>
      <c r="CU91" s="435"/>
    </row>
    <row r="92" spans="2:99" x14ac:dyDescent="0.45"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48"/>
      <c r="N92" s="417"/>
      <c r="O92" s="418"/>
      <c r="P92" s="418"/>
      <c r="Q92" s="418"/>
      <c r="R92" s="418"/>
      <c r="S92" s="419"/>
      <c r="T92" s="420"/>
      <c r="U92" s="421"/>
      <c r="V92" s="421"/>
      <c r="W92" s="421"/>
      <c r="X92" s="422"/>
      <c r="Y92" s="422"/>
      <c r="Z92" s="422"/>
      <c r="AA92" s="423"/>
      <c r="AB92" s="443"/>
      <c r="AC92" s="433"/>
      <c r="AD92" s="433"/>
      <c r="AE92" s="433"/>
      <c r="AF92" s="433"/>
      <c r="AG92" s="433"/>
      <c r="AH92" s="433"/>
      <c r="AI92" s="433"/>
      <c r="AJ92" s="436">
        <f>AB92</f>
        <v>0</v>
      </c>
      <c r="AK92" s="436"/>
      <c r="AL92" s="436"/>
      <c r="AM92" s="436"/>
      <c r="AN92" s="432" t="str">
        <f>IF(T92="","",AJ92-AF92)</f>
        <v/>
      </c>
      <c r="AO92" s="432"/>
      <c r="AP92" s="432"/>
      <c r="AQ92" s="444"/>
      <c r="AR92" s="443"/>
      <c r="AS92" s="433"/>
      <c r="AT92" s="433"/>
      <c r="AU92" s="433"/>
      <c r="AV92" s="445"/>
      <c r="AW92" s="445"/>
      <c r="AX92" s="445"/>
      <c r="AY92" s="445"/>
      <c r="AZ92" s="436">
        <f>AR92</f>
        <v>0</v>
      </c>
      <c r="BA92" s="436"/>
      <c r="BB92" s="436"/>
      <c r="BC92" s="436"/>
      <c r="BD92" s="437" t="str">
        <f>IF(T91="","",AZ92-AV92)</f>
        <v/>
      </c>
      <c r="BE92" s="437"/>
      <c r="BF92" s="437"/>
      <c r="BG92" s="438"/>
      <c r="BH92" s="439"/>
      <c r="BI92" s="440"/>
      <c r="BJ92" s="441"/>
      <c r="BK92" s="442"/>
      <c r="BL92" s="440"/>
      <c r="BM92" s="441"/>
      <c r="BN92" s="442"/>
      <c r="BO92" s="440"/>
      <c r="BP92" s="441"/>
      <c r="BQ92" s="442"/>
      <c r="BR92" s="440"/>
      <c r="BS92" s="441"/>
      <c r="BT92" s="383">
        <f>SUM(BH92:BS92)</f>
        <v>0</v>
      </c>
      <c r="BU92" s="383"/>
      <c r="BV92" s="383"/>
      <c r="BW92" s="383"/>
      <c r="BX92" s="432">
        <f t="shared" si="15"/>
        <v>0</v>
      </c>
      <c r="BY92" s="432"/>
      <c r="BZ92" s="432"/>
      <c r="CA92" s="432"/>
      <c r="CB92" s="433"/>
      <c r="CC92" s="433"/>
      <c r="CD92" s="433"/>
      <c r="CE92" s="433"/>
      <c r="CF92" s="363"/>
      <c r="CG92" s="363"/>
      <c r="CH92" s="363"/>
      <c r="CI92" s="363"/>
      <c r="CJ92" s="363"/>
      <c r="CK92" s="363"/>
      <c r="CL92" s="363"/>
      <c r="CM92" s="363"/>
      <c r="CN92" s="363"/>
      <c r="CO92" s="363"/>
      <c r="CP92" s="363"/>
      <c r="CQ92" s="363"/>
      <c r="CR92" s="434"/>
      <c r="CS92" s="434"/>
      <c r="CT92" s="434"/>
      <c r="CU92" s="435"/>
    </row>
    <row r="93" spans="2:99" ht="16.8" thickBot="1" x14ac:dyDescent="0.5"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48"/>
      <c r="N93" s="448"/>
      <c r="O93" s="449"/>
      <c r="P93" s="449"/>
      <c r="Q93" s="449"/>
      <c r="R93" s="449"/>
      <c r="S93" s="450"/>
      <c r="T93" s="451"/>
      <c r="U93" s="452"/>
      <c r="V93" s="452"/>
      <c r="W93" s="452"/>
      <c r="X93" s="453"/>
      <c r="Y93" s="453"/>
      <c r="Z93" s="453"/>
      <c r="AA93" s="454"/>
      <c r="AB93" s="466"/>
      <c r="AC93" s="446"/>
      <c r="AD93" s="446"/>
      <c r="AE93" s="446"/>
      <c r="AF93" s="446"/>
      <c r="AG93" s="446"/>
      <c r="AH93" s="446"/>
      <c r="AI93" s="446"/>
      <c r="AJ93" s="459">
        <f>AB93</f>
        <v>0</v>
      </c>
      <c r="AK93" s="459"/>
      <c r="AL93" s="459"/>
      <c r="AM93" s="459"/>
      <c r="AN93" s="456" t="str">
        <f>IF(T93="","",AJ93-AF93)</f>
        <v/>
      </c>
      <c r="AO93" s="456"/>
      <c r="AP93" s="456"/>
      <c r="AQ93" s="467"/>
      <c r="AR93" s="466"/>
      <c r="AS93" s="446"/>
      <c r="AT93" s="446"/>
      <c r="AU93" s="446"/>
      <c r="AV93" s="468"/>
      <c r="AW93" s="468"/>
      <c r="AX93" s="468"/>
      <c r="AY93" s="468"/>
      <c r="AZ93" s="459">
        <f>AR93</f>
        <v>0</v>
      </c>
      <c r="BA93" s="459"/>
      <c r="BB93" s="459"/>
      <c r="BC93" s="459"/>
      <c r="BD93" s="460" t="str">
        <f>IF(T92="","",AZ93-AV93)</f>
        <v/>
      </c>
      <c r="BE93" s="460"/>
      <c r="BF93" s="460"/>
      <c r="BG93" s="461"/>
      <c r="BH93" s="462"/>
      <c r="BI93" s="463"/>
      <c r="BJ93" s="464"/>
      <c r="BK93" s="465"/>
      <c r="BL93" s="463"/>
      <c r="BM93" s="464"/>
      <c r="BN93" s="465"/>
      <c r="BO93" s="463"/>
      <c r="BP93" s="464"/>
      <c r="BQ93" s="465"/>
      <c r="BR93" s="463"/>
      <c r="BS93" s="464"/>
      <c r="BT93" s="455">
        <f>SUM(BH93:BS93)</f>
        <v>0</v>
      </c>
      <c r="BU93" s="455"/>
      <c r="BV93" s="455"/>
      <c r="BW93" s="455"/>
      <c r="BX93" s="456">
        <f t="shared" si="15"/>
        <v>0</v>
      </c>
      <c r="BY93" s="456"/>
      <c r="BZ93" s="456"/>
      <c r="CA93" s="456"/>
      <c r="CB93" s="446"/>
      <c r="CC93" s="446"/>
      <c r="CD93" s="446"/>
      <c r="CE93" s="446"/>
      <c r="CF93" s="447"/>
      <c r="CG93" s="447"/>
      <c r="CH93" s="447"/>
      <c r="CI93" s="447"/>
      <c r="CJ93" s="447"/>
      <c r="CK93" s="447"/>
      <c r="CL93" s="447"/>
      <c r="CM93" s="447"/>
      <c r="CN93" s="447"/>
      <c r="CO93" s="447"/>
      <c r="CP93" s="447"/>
      <c r="CQ93" s="447"/>
      <c r="CR93" s="457"/>
      <c r="CS93" s="457"/>
      <c r="CT93" s="457"/>
      <c r="CU93" s="458"/>
    </row>
    <row r="94" spans="2:99" ht="16.8" thickBot="1" x14ac:dyDescent="0.5">
      <c r="BQ94" s="91"/>
      <c r="BR94" s="91"/>
    </row>
    <row r="95" spans="2:99" ht="16.5" customHeight="1" x14ac:dyDescent="0.45">
      <c r="B95" s="401" t="s">
        <v>240</v>
      </c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13" t="s">
        <v>212</v>
      </c>
      <c r="O95" s="414"/>
      <c r="P95" s="414"/>
      <c r="Q95" s="414"/>
      <c r="R95" s="414"/>
      <c r="S95" s="415"/>
      <c r="T95" s="477" t="s">
        <v>241</v>
      </c>
      <c r="U95" s="478"/>
      <c r="V95" s="478"/>
      <c r="W95" s="478"/>
      <c r="X95" s="478"/>
      <c r="Y95" s="478"/>
      <c r="Z95" s="478"/>
      <c r="AA95" s="479"/>
      <c r="AB95" s="413" t="s">
        <v>214</v>
      </c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5"/>
      <c r="AR95" s="413" t="s">
        <v>242</v>
      </c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5"/>
      <c r="BH95" s="480" t="s">
        <v>243</v>
      </c>
      <c r="BI95" s="481"/>
      <c r="BJ95" s="481"/>
      <c r="BK95" s="481"/>
      <c r="BL95" s="481"/>
      <c r="BM95" s="481"/>
      <c r="BN95" s="481"/>
      <c r="BO95" s="481"/>
      <c r="BP95" s="481"/>
      <c r="BQ95" s="481"/>
      <c r="BR95" s="481"/>
      <c r="BS95" s="481"/>
      <c r="BT95" s="481"/>
      <c r="BU95" s="482"/>
      <c r="BV95" s="474" t="s">
        <v>244</v>
      </c>
      <c r="BW95" s="474"/>
      <c r="BX95" s="474"/>
      <c r="BY95" s="474"/>
      <c r="BZ95" s="474"/>
      <c r="CA95" s="474"/>
      <c r="CB95" s="474"/>
      <c r="CC95" s="474"/>
      <c r="CD95" s="474"/>
      <c r="CE95" s="474"/>
      <c r="CF95" s="474"/>
      <c r="CG95" s="474"/>
      <c r="CH95" s="474"/>
      <c r="CI95" s="474"/>
      <c r="CJ95" s="474"/>
      <c r="CK95" s="474"/>
      <c r="CL95" s="474"/>
      <c r="CM95" s="474"/>
      <c r="CN95" s="474"/>
      <c r="CO95" s="474"/>
      <c r="CP95" s="474"/>
      <c r="CQ95" s="474"/>
      <c r="CR95" s="474"/>
      <c r="CS95" s="474"/>
      <c r="CT95" s="474"/>
      <c r="CU95" s="474"/>
    </row>
    <row r="96" spans="2:99" ht="16.5" customHeight="1" x14ac:dyDescent="0.45">
      <c r="B96" s="343" t="s">
        <v>217</v>
      </c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5"/>
      <c r="N96" s="428" t="s">
        <v>218</v>
      </c>
      <c r="O96" s="343"/>
      <c r="P96" s="343"/>
      <c r="Q96" s="343" t="s">
        <v>219</v>
      </c>
      <c r="R96" s="343"/>
      <c r="S96" s="416"/>
      <c r="T96" s="429" t="s">
        <v>62</v>
      </c>
      <c r="U96" s="430"/>
      <c r="V96" s="430"/>
      <c r="W96" s="430"/>
      <c r="X96" s="430" t="s">
        <v>63</v>
      </c>
      <c r="Y96" s="430"/>
      <c r="Z96" s="430"/>
      <c r="AA96" s="431"/>
      <c r="AB96" s="426" t="s">
        <v>55</v>
      </c>
      <c r="AC96" s="346"/>
      <c r="AD96" s="346"/>
      <c r="AE96" s="347"/>
      <c r="AF96" s="345" t="s">
        <v>51</v>
      </c>
      <c r="AG96" s="346"/>
      <c r="AH96" s="346"/>
      <c r="AI96" s="347"/>
      <c r="AJ96" s="345" t="s">
        <v>228</v>
      </c>
      <c r="AK96" s="346"/>
      <c r="AL96" s="346"/>
      <c r="AM96" s="347"/>
      <c r="AN96" s="345" t="s">
        <v>148</v>
      </c>
      <c r="AO96" s="346"/>
      <c r="AP96" s="346"/>
      <c r="AQ96" s="476"/>
      <c r="AR96" s="426" t="s">
        <v>245</v>
      </c>
      <c r="AS96" s="346"/>
      <c r="AT96" s="346"/>
      <c r="AU96" s="347"/>
      <c r="AV96" s="343" t="s">
        <v>51</v>
      </c>
      <c r="AW96" s="343"/>
      <c r="AX96" s="343"/>
      <c r="AY96" s="343"/>
      <c r="AZ96" s="343" t="s">
        <v>3</v>
      </c>
      <c r="BA96" s="343"/>
      <c r="BB96" s="343"/>
      <c r="BC96" s="343"/>
      <c r="BD96" s="343" t="s">
        <v>246</v>
      </c>
      <c r="BE96" s="343"/>
      <c r="BF96" s="343"/>
      <c r="BG96" s="416"/>
      <c r="BH96" s="428" t="s">
        <v>247</v>
      </c>
      <c r="BI96" s="343"/>
      <c r="BJ96" s="343"/>
      <c r="BK96" s="343"/>
      <c r="BL96" s="343"/>
      <c r="BM96" s="343"/>
      <c r="BN96" s="343"/>
      <c r="BO96" s="343" t="s">
        <v>80</v>
      </c>
      <c r="BP96" s="343"/>
      <c r="BQ96" s="343"/>
      <c r="BR96" s="343"/>
      <c r="BS96" s="343"/>
      <c r="BT96" s="343"/>
      <c r="BU96" s="416"/>
      <c r="BV96" s="474"/>
      <c r="BW96" s="474"/>
      <c r="BX96" s="474"/>
      <c r="BY96" s="474"/>
      <c r="BZ96" s="474"/>
      <c r="CA96" s="474"/>
      <c r="CB96" s="474"/>
      <c r="CC96" s="474"/>
      <c r="CD96" s="474"/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</row>
    <row r="97" spans="2:99" ht="16.5" customHeight="1" x14ac:dyDescent="0.45">
      <c r="B97" s="348" t="s">
        <v>248</v>
      </c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50"/>
      <c r="N97" s="418">
        <v>45689</v>
      </c>
      <c r="O97" s="418"/>
      <c r="P97" s="418"/>
      <c r="Q97" s="418">
        <v>45689</v>
      </c>
      <c r="R97" s="418"/>
      <c r="S97" s="418"/>
      <c r="T97" s="420" t="s">
        <v>249</v>
      </c>
      <c r="U97" s="421"/>
      <c r="V97" s="421"/>
      <c r="W97" s="421"/>
      <c r="X97" s="469" t="s">
        <v>250</v>
      </c>
      <c r="Y97" s="469"/>
      <c r="Z97" s="469"/>
      <c r="AA97" s="470"/>
      <c r="AB97" s="471">
        <v>30000</v>
      </c>
      <c r="AC97" s="472"/>
      <c r="AD97" s="472"/>
      <c r="AE97" s="473"/>
      <c r="AF97" s="384">
        <v>300</v>
      </c>
      <c r="AG97" s="385"/>
      <c r="AH97" s="385"/>
      <c r="AI97" s="394"/>
      <c r="AJ97" s="395">
        <f>IF(T97="","",AB97)</f>
        <v>30000</v>
      </c>
      <c r="AK97" s="396"/>
      <c r="AL97" s="396"/>
      <c r="AM97" s="397"/>
      <c r="AN97" s="485">
        <f>IF(T97="","",AJ97-AF97)</f>
        <v>29700</v>
      </c>
      <c r="AO97" s="486"/>
      <c r="AP97" s="486"/>
      <c r="AQ97" s="487"/>
      <c r="AR97" s="471">
        <v>5800</v>
      </c>
      <c r="AS97" s="472"/>
      <c r="AT97" s="472"/>
      <c r="AU97" s="473"/>
      <c r="AV97" s="488">
        <v>0</v>
      </c>
      <c r="AW97" s="489"/>
      <c r="AX97" s="489"/>
      <c r="AY97" s="490"/>
      <c r="AZ97" s="436">
        <f>IF(T97="","",AR97)</f>
        <v>5800</v>
      </c>
      <c r="BA97" s="436"/>
      <c r="BB97" s="436"/>
      <c r="BC97" s="436"/>
      <c r="BD97" s="491">
        <f>IF(T97="","",AR97-AV97)</f>
        <v>5800</v>
      </c>
      <c r="BE97" s="492"/>
      <c r="BF97" s="492"/>
      <c r="BG97" s="493"/>
      <c r="BH97" s="483" t="s">
        <v>251</v>
      </c>
      <c r="BI97" s="363"/>
      <c r="BJ97" s="363"/>
      <c r="BK97" s="363"/>
      <c r="BL97" s="363"/>
      <c r="BM97" s="363"/>
      <c r="BN97" s="363"/>
      <c r="BO97" s="363" t="s">
        <v>252</v>
      </c>
      <c r="BP97" s="363"/>
      <c r="BQ97" s="363"/>
      <c r="BR97" s="363"/>
      <c r="BS97" s="363"/>
      <c r="BT97" s="363"/>
      <c r="BU97" s="475"/>
      <c r="BV97" s="474"/>
      <c r="BW97" s="474"/>
      <c r="BX97" s="474"/>
      <c r="BY97" s="474"/>
      <c r="BZ97" s="474"/>
      <c r="CA97" s="474"/>
      <c r="CB97" s="474"/>
      <c r="CC97" s="474"/>
      <c r="CD97" s="474"/>
      <c r="CE97" s="474"/>
      <c r="CF97" s="474"/>
      <c r="CG97" s="474"/>
      <c r="CH97" s="474"/>
      <c r="CI97" s="474"/>
      <c r="CJ97" s="474"/>
      <c r="CK97" s="474"/>
      <c r="CL97" s="474"/>
      <c r="CM97" s="474"/>
      <c r="CN97" s="474"/>
      <c r="CO97" s="474"/>
      <c r="CP97" s="474"/>
      <c r="CQ97" s="474"/>
      <c r="CR97" s="474"/>
      <c r="CS97" s="474"/>
      <c r="CT97" s="474"/>
      <c r="CU97" s="474"/>
    </row>
    <row r="98" spans="2:99" ht="16.5" customHeight="1" x14ac:dyDescent="0.45">
      <c r="B98" s="352" t="s">
        <v>253</v>
      </c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418">
        <v>45722</v>
      </c>
      <c r="O98" s="418"/>
      <c r="P98" s="418"/>
      <c r="Q98" s="418">
        <v>45723</v>
      </c>
      <c r="R98" s="418"/>
      <c r="S98" s="418"/>
      <c r="T98" s="420" t="s">
        <v>254</v>
      </c>
      <c r="U98" s="421"/>
      <c r="V98" s="421"/>
      <c r="W98" s="421"/>
      <c r="X98" s="469" t="s">
        <v>255</v>
      </c>
      <c r="Y98" s="469"/>
      <c r="Z98" s="469"/>
      <c r="AA98" s="470"/>
      <c r="AB98" s="471">
        <v>20000</v>
      </c>
      <c r="AC98" s="472"/>
      <c r="AD98" s="472"/>
      <c r="AE98" s="473"/>
      <c r="AF98" s="384">
        <v>300</v>
      </c>
      <c r="AG98" s="385"/>
      <c r="AH98" s="385"/>
      <c r="AI98" s="394"/>
      <c r="AJ98" s="395">
        <f>IF(T98="","",AB98)</f>
        <v>20000</v>
      </c>
      <c r="AK98" s="396"/>
      <c r="AL98" s="396"/>
      <c r="AM98" s="397"/>
      <c r="AN98" s="485">
        <f>IF(T98="","",AJ98-AF98)</f>
        <v>19700</v>
      </c>
      <c r="AO98" s="486"/>
      <c r="AP98" s="486"/>
      <c r="AQ98" s="487"/>
      <c r="AR98" s="471">
        <v>2000</v>
      </c>
      <c r="AS98" s="472"/>
      <c r="AT98" s="472"/>
      <c r="AU98" s="473"/>
      <c r="AV98" s="488">
        <v>0</v>
      </c>
      <c r="AW98" s="489"/>
      <c r="AX98" s="489"/>
      <c r="AY98" s="490"/>
      <c r="AZ98" s="402">
        <f>IF(T98="","",AR98)</f>
        <v>2000</v>
      </c>
      <c r="BA98" s="403"/>
      <c r="BB98" s="403"/>
      <c r="BC98" s="404"/>
      <c r="BD98" s="491">
        <f>IF(T98="","",AR98-AV98)</f>
        <v>2000</v>
      </c>
      <c r="BE98" s="492"/>
      <c r="BF98" s="492"/>
      <c r="BG98" s="493"/>
      <c r="BH98" s="483" t="s">
        <v>256</v>
      </c>
      <c r="BI98" s="363"/>
      <c r="BJ98" s="363"/>
      <c r="BK98" s="363"/>
      <c r="BL98" s="363"/>
      <c r="BM98" s="363"/>
      <c r="BN98" s="363"/>
      <c r="BO98" s="363" t="s">
        <v>257</v>
      </c>
      <c r="BP98" s="363"/>
      <c r="BQ98" s="363"/>
      <c r="BR98" s="363"/>
      <c r="BS98" s="363"/>
      <c r="BT98" s="363"/>
      <c r="BU98" s="475"/>
      <c r="BV98" s="474"/>
      <c r="BW98" s="474"/>
      <c r="BX98" s="474"/>
      <c r="BY98" s="474"/>
      <c r="BZ98" s="474"/>
      <c r="CA98" s="474"/>
      <c r="CB98" s="474"/>
      <c r="CC98" s="474"/>
      <c r="CD98" s="474"/>
      <c r="CE98" s="474"/>
      <c r="CF98" s="474"/>
      <c r="CG98" s="474"/>
      <c r="CH98" s="474"/>
      <c r="CI98" s="474"/>
      <c r="CJ98" s="474"/>
      <c r="CK98" s="474"/>
      <c r="CL98" s="474"/>
      <c r="CM98" s="474"/>
      <c r="CN98" s="474"/>
      <c r="CO98" s="474"/>
      <c r="CP98" s="474"/>
      <c r="CQ98" s="474"/>
      <c r="CR98" s="474"/>
      <c r="CS98" s="474"/>
      <c r="CT98" s="474"/>
      <c r="CU98" s="474"/>
    </row>
    <row r="99" spans="2:99" ht="16.5" customHeight="1" x14ac:dyDescent="0.45">
      <c r="B99" s="348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417"/>
      <c r="O99" s="418"/>
      <c r="P99" s="418"/>
      <c r="Q99" s="418"/>
      <c r="R99" s="418"/>
      <c r="S99" s="419"/>
      <c r="T99" s="420"/>
      <c r="U99" s="421"/>
      <c r="V99" s="421"/>
      <c r="W99" s="421"/>
      <c r="X99" s="421"/>
      <c r="Y99" s="421"/>
      <c r="Z99" s="421"/>
      <c r="AA99" s="484"/>
      <c r="AB99" s="471"/>
      <c r="AC99" s="472"/>
      <c r="AD99" s="472"/>
      <c r="AE99" s="473"/>
      <c r="AF99" s="384"/>
      <c r="AG99" s="385"/>
      <c r="AH99" s="385"/>
      <c r="AI99" s="394"/>
      <c r="AJ99" s="395" t="str">
        <f>IF(T99="","",AB99)</f>
        <v/>
      </c>
      <c r="AK99" s="396"/>
      <c r="AL99" s="396"/>
      <c r="AM99" s="397"/>
      <c r="AN99" s="485" t="str">
        <f>IF(T99="","",AJ99-AF99)</f>
        <v/>
      </c>
      <c r="AO99" s="486"/>
      <c r="AP99" s="486"/>
      <c r="AQ99" s="487"/>
      <c r="AR99" s="471"/>
      <c r="AS99" s="472"/>
      <c r="AT99" s="472"/>
      <c r="AU99" s="473"/>
      <c r="AV99" s="488"/>
      <c r="AW99" s="489"/>
      <c r="AX99" s="489"/>
      <c r="AY99" s="490"/>
      <c r="AZ99" s="402" t="str">
        <f>IF(T99="","",AR99)</f>
        <v/>
      </c>
      <c r="BA99" s="403"/>
      <c r="BB99" s="403"/>
      <c r="BC99" s="404"/>
      <c r="BD99" s="491" t="str">
        <f>IF(T99="","",AR99-AV99)</f>
        <v/>
      </c>
      <c r="BE99" s="492"/>
      <c r="BF99" s="492"/>
      <c r="BG99" s="493"/>
      <c r="BH99" s="483"/>
      <c r="BI99" s="363"/>
      <c r="BJ99" s="363"/>
      <c r="BK99" s="363"/>
      <c r="BL99" s="363"/>
      <c r="BM99" s="363"/>
      <c r="BN99" s="363"/>
      <c r="BO99" s="363"/>
      <c r="BP99" s="363"/>
      <c r="BQ99" s="363"/>
      <c r="BR99" s="363"/>
      <c r="BS99" s="363"/>
      <c r="BT99" s="363"/>
      <c r="BU99" s="475"/>
      <c r="BV99" s="474"/>
      <c r="BW99" s="474"/>
      <c r="BX99" s="474"/>
      <c r="BY99" s="474"/>
      <c r="BZ99" s="474"/>
      <c r="CA99" s="474"/>
      <c r="CB99" s="474"/>
      <c r="CC99" s="474"/>
      <c r="CD99" s="474"/>
      <c r="CE99" s="474"/>
      <c r="CF99" s="474"/>
      <c r="CG99" s="474"/>
      <c r="CH99" s="474"/>
      <c r="CI99" s="474"/>
      <c r="CJ99" s="474"/>
      <c r="CK99" s="474"/>
      <c r="CL99" s="474"/>
      <c r="CM99" s="474"/>
      <c r="CN99" s="474"/>
      <c r="CO99" s="474"/>
      <c r="CP99" s="474"/>
      <c r="CQ99" s="474"/>
      <c r="CR99" s="474"/>
      <c r="CS99" s="474"/>
      <c r="CT99" s="474"/>
      <c r="CU99" s="474"/>
    </row>
    <row r="100" spans="2:99" ht="16.5" customHeight="1" x14ac:dyDescent="0.45"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48"/>
      <c r="N100" s="417"/>
      <c r="O100" s="418"/>
      <c r="P100" s="418"/>
      <c r="Q100" s="418"/>
      <c r="R100" s="418"/>
      <c r="S100" s="419"/>
      <c r="T100" s="420"/>
      <c r="U100" s="421"/>
      <c r="V100" s="421"/>
      <c r="W100" s="421"/>
      <c r="X100" s="421"/>
      <c r="Y100" s="421"/>
      <c r="Z100" s="421"/>
      <c r="AA100" s="484"/>
      <c r="AB100" s="471"/>
      <c r="AC100" s="472"/>
      <c r="AD100" s="472"/>
      <c r="AE100" s="473"/>
      <c r="AF100" s="384"/>
      <c r="AG100" s="385"/>
      <c r="AH100" s="385"/>
      <c r="AI100" s="394"/>
      <c r="AJ100" s="395" t="str">
        <f>IF(T100="","",AB100)</f>
        <v/>
      </c>
      <c r="AK100" s="396"/>
      <c r="AL100" s="396"/>
      <c r="AM100" s="397"/>
      <c r="AN100" s="485" t="str">
        <f>IF(T100="","",AJ100-AF100)</f>
        <v/>
      </c>
      <c r="AO100" s="486"/>
      <c r="AP100" s="486"/>
      <c r="AQ100" s="487"/>
      <c r="AR100" s="471"/>
      <c r="AS100" s="472"/>
      <c r="AT100" s="472"/>
      <c r="AU100" s="473"/>
      <c r="AV100" s="488"/>
      <c r="AW100" s="489"/>
      <c r="AX100" s="489"/>
      <c r="AY100" s="490"/>
      <c r="AZ100" s="402" t="str">
        <f>IF(T100="","",AR100)</f>
        <v/>
      </c>
      <c r="BA100" s="403"/>
      <c r="BB100" s="403"/>
      <c r="BC100" s="404"/>
      <c r="BD100" s="491" t="str">
        <f>IF(T100="","",AR100-AV100)</f>
        <v/>
      </c>
      <c r="BE100" s="492"/>
      <c r="BF100" s="492"/>
      <c r="BG100" s="493"/>
      <c r="BH100" s="483"/>
      <c r="BI100" s="363"/>
      <c r="BJ100" s="363"/>
      <c r="BK100" s="363"/>
      <c r="BL100" s="363"/>
      <c r="BM100" s="363"/>
      <c r="BN100" s="363"/>
      <c r="BO100" s="363"/>
      <c r="BP100" s="363"/>
      <c r="BQ100" s="363"/>
      <c r="BR100" s="363"/>
      <c r="BS100" s="363"/>
      <c r="BT100" s="363"/>
      <c r="BU100" s="475"/>
      <c r="BV100" s="474"/>
      <c r="BW100" s="474"/>
      <c r="BX100" s="474"/>
      <c r="BY100" s="474"/>
      <c r="BZ100" s="474"/>
      <c r="CA100" s="474"/>
      <c r="CB100" s="474"/>
      <c r="CC100" s="474"/>
      <c r="CD100" s="474"/>
      <c r="CE100" s="474"/>
      <c r="CF100" s="474"/>
      <c r="CG100" s="474"/>
      <c r="CH100" s="474"/>
      <c r="CI100" s="474"/>
      <c r="CJ100" s="474"/>
      <c r="CK100" s="474"/>
      <c r="CL100" s="474"/>
      <c r="CM100" s="474"/>
      <c r="CN100" s="474"/>
      <c r="CO100" s="474"/>
      <c r="CP100" s="474"/>
      <c r="CQ100" s="474"/>
      <c r="CR100" s="474"/>
      <c r="CS100" s="474"/>
      <c r="CT100" s="474"/>
      <c r="CU100" s="474"/>
    </row>
    <row r="101" spans="2:99" ht="16.5" customHeight="1" thickBot="1" x14ac:dyDescent="0.5"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48"/>
      <c r="N101" s="448"/>
      <c r="O101" s="449"/>
      <c r="P101" s="449"/>
      <c r="Q101" s="449"/>
      <c r="R101" s="449"/>
      <c r="S101" s="450"/>
      <c r="T101" s="451"/>
      <c r="U101" s="452"/>
      <c r="V101" s="452"/>
      <c r="W101" s="452"/>
      <c r="X101" s="452"/>
      <c r="Y101" s="452"/>
      <c r="Z101" s="452"/>
      <c r="AA101" s="523"/>
      <c r="AB101" s="514"/>
      <c r="AC101" s="515"/>
      <c r="AD101" s="515"/>
      <c r="AE101" s="516"/>
      <c r="AF101" s="505"/>
      <c r="AG101" s="506"/>
      <c r="AH101" s="506"/>
      <c r="AI101" s="507"/>
      <c r="AJ101" s="508" t="str">
        <f>IF(T101="","",AB101)</f>
        <v/>
      </c>
      <c r="AK101" s="509"/>
      <c r="AL101" s="509"/>
      <c r="AM101" s="510"/>
      <c r="AN101" s="511" t="str">
        <f>IF(T101="","",AJ101-AF101)</f>
        <v/>
      </c>
      <c r="AO101" s="512"/>
      <c r="AP101" s="512"/>
      <c r="AQ101" s="513"/>
      <c r="AR101" s="514"/>
      <c r="AS101" s="515"/>
      <c r="AT101" s="515"/>
      <c r="AU101" s="516"/>
      <c r="AV101" s="517"/>
      <c r="AW101" s="518"/>
      <c r="AX101" s="518"/>
      <c r="AY101" s="519"/>
      <c r="AZ101" s="520" t="str">
        <f>IF(T101="","",AR101)</f>
        <v/>
      </c>
      <c r="BA101" s="521"/>
      <c r="BB101" s="521"/>
      <c r="BC101" s="522"/>
      <c r="BD101" s="494" t="str">
        <f>IF(T101="","",AR101-AV101)</f>
        <v/>
      </c>
      <c r="BE101" s="495"/>
      <c r="BF101" s="495"/>
      <c r="BG101" s="496"/>
      <c r="BH101" s="49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500"/>
      <c r="BV101" s="474"/>
      <c r="BW101" s="474"/>
      <c r="BX101" s="474"/>
      <c r="BY101" s="474"/>
      <c r="BZ101" s="474"/>
      <c r="CA101" s="474"/>
      <c r="CB101" s="474"/>
      <c r="CC101" s="474"/>
      <c r="CD101" s="474"/>
      <c r="CE101" s="474"/>
      <c r="CF101" s="474"/>
      <c r="CG101" s="474"/>
      <c r="CH101" s="474"/>
      <c r="CI101" s="474"/>
      <c r="CJ101" s="474"/>
      <c r="CK101" s="474"/>
      <c r="CL101" s="474"/>
      <c r="CM101" s="474"/>
      <c r="CN101" s="474"/>
      <c r="CO101" s="474"/>
      <c r="CP101" s="474"/>
      <c r="CQ101" s="474"/>
      <c r="CR101" s="474"/>
      <c r="CS101" s="474"/>
      <c r="CT101" s="474"/>
      <c r="CU101" s="474"/>
    </row>
    <row r="102" spans="2:99" x14ac:dyDescent="0.45"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0"/>
      <c r="P102" s="10"/>
      <c r="Q102" s="10"/>
      <c r="R102" s="10"/>
      <c r="S102" s="10"/>
      <c r="T102" s="10"/>
      <c r="U102" s="11"/>
      <c r="V102" s="11"/>
      <c r="W102" s="11"/>
      <c r="X102" s="11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11"/>
      <c r="AX102" s="11"/>
      <c r="AY102" s="11"/>
      <c r="AZ102" s="11"/>
      <c r="BA102" s="86"/>
      <c r="BB102" s="86"/>
      <c r="BC102" s="86"/>
      <c r="BD102" s="86"/>
      <c r="BE102" s="9"/>
      <c r="BF102" s="9"/>
      <c r="BG102" s="9"/>
      <c r="BH102" s="9"/>
      <c r="BI102" s="9"/>
      <c r="BJ102" s="9"/>
      <c r="BK102" s="9"/>
      <c r="BL102" s="9"/>
      <c r="BM102" s="11"/>
      <c r="BN102" s="11"/>
      <c r="BO102" s="11"/>
      <c r="BP102" s="11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</row>
    <row r="103" spans="2:99" s="87" customFormat="1" ht="16.8" thickBot="1" x14ac:dyDescent="0.5">
      <c r="B103" s="501" t="s">
        <v>258</v>
      </c>
      <c r="C103" s="501"/>
      <c r="D103" s="501"/>
      <c r="E103" s="501"/>
      <c r="F103" s="501"/>
      <c r="G103" s="501"/>
      <c r="H103" s="501"/>
      <c r="I103" s="501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2:99" s="87" customFormat="1" x14ac:dyDescent="0.45">
      <c r="B104" s="84"/>
      <c r="C104" s="502" t="s">
        <v>59</v>
      </c>
      <c r="D104" s="498"/>
      <c r="E104" s="498"/>
      <c r="F104" s="498"/>
      <c r="G104" s="498"/>
      <c r="H104" s="498"/>
      <c r="I104" s="498"/>
      <c r="J104" s="498"/>
      <c r="K104" s="498"/>
      <c r="L104" s="503" t="s">
        <v>100</v>
      </c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3"/>
      <c r="AB104" s="503"/>
      <c r="AC104" s="503"/>
      <c r="AD104" s="503"/>
      <c r="AE104" s="503"/>
      <c r="AF104" s="503"/>
      <c r="AG104" s="503"/>
      <c r="AH104" s="503"/>
      <c r="AI104" s="503"/>
      <c r="AJ104" s="503"/>
      <c r="AK104" s="503"/>
      <c r="AL104" s="503"/>
      <c r="AM104" s="503"/>
      <c r="AN104" s="503"/>
      <c r="AO104" s="503"/>
      <c r="AP104" s="503"/>
      <c r="AQ104" s="503"/>
      <c r="AR104" s="503"/>
      <c r="AS104" s="504"/>
    </row>
    <row r="105" spans="2:99" s="87" customFormat="1" ht="16.8" thickBot="1" x14ac:dyDescent="0.5">
      <c r="B105" s="84"/>
      <c r="C105" s="534" t="s">
        <v>60</v>
      </c>
      <c r="D105" s="535"/>
      <c r="E105" s="535"/>
      <c r="F105" s="535"/>
      <c r="G105" s="535"/>
      <c r="H105" s="535"/>
      <c r="I105" s="535"/>
      <c r="J105" s="535"/>
      <c r="K105" s="535"/>
      <c r="L105" s="536" t="s">
        <v>96</v>
      </c>
      <c r="M105" s="536"/>
      <c r="N105" s="536"/>
      <c r="O105" s="536"/>
      <c r="P105" s="536"/>
      <c r="Q105" s="536"/>
      <c r="R105" s="536"/>
      <c r="S105" s="536"/>
      <c r="T105" s="536"/>
      <c r="U105" s="536"/>
      <c r="V105" s="536"/>
      <c r="W105" s="536"/>
      <c r="X105" s="536"/>
      <c r="Y105" s="536"/>
      <c r="Z105" s="536"/>
      <c r="AA105" s="536"/>
      <c r="AB105" s="536"/>
      <c r="AC105" s="536"/>
      <c r="AD105" s="536"/>
      <c r="AE105" s="536"/>
      <c r="AF105" s="536"/>
      <c r="AG105" s="536"/>
      <c r="AH105" s="536"/>
      <c r="AI105" s="536"/>
      <c r="AJ105" s="536"/>
      <c r="AK105" s="536"/>
      <c r="AL105" s="536"/>
      <c r="AM105" s="536"/>
      <c r="AN105" s="536"/>
      <c r="AO105" s="536"/>
      <c r="AP105" s="536"/>
      <c r="AQ105" s="536"/>
      <c r="AR105" s="536"/>
      <c r="AS105" s="537"/>
    </row>
    <row r="106" spans="2:99" s="87" customFormat="1" x14ac:dyDescent="0.45">
      <c r="B106" s="84"/>
      <c r="C106" s="538"/>
      <c r="D106" s="539"/>
      <c r="E106" s="539"/>
      <c r="F106" s="539"/>
      <c r="G106" s="539"/>
      <c r="H106" s="539"/>
      <c r="I106" s="539"/>
      <c r="J106" s="539"/>
      <c r="K106" s="539"/>
      <c r="L106" s="498" t="s">
        <v>61</v>
      </c>
      <c r="M106" s="498"/>
      <c r="N106" s="498"/>
      <c r="O106" s="498"/>
      <c r="P106" s="498"/>
      <c r="Q106" s="498"/>
      <c r="R106" s="498"/>
      <c r="S106" s="498"/>
      <c r="T106" s="498"/>
      <c r="U106" s="498"/>
      <c r="V106" s="498" t="s">
        <v>62</v>
      </c>
      <c r="W106" s="498"/>
      <c r="X106" s="498"/>
      <c r="Y106" s="498"/>
      <c r="Z106" s="498"/>
      <c r="AA106" s="498" t="s">
        <v>63</v>
      </c>
      <c r="AB106" s="498"/>
      <c r="AC106" s="498"/>
      <c r="AD106" s="498"/>
      <c r="AE106" s="498"/>
      <c r="AF106" s="498"/>
      <c r="AG106" s="498"/>
      <c r="AH106" s="498" t="s">
        <v>64</v>
      </c>
      <c r="AI106" s="498"/>
      <c r="AJ106" s="498"/>
      <c r="AK106" s="498"/>
      <c r="AL106" s="498"/>
      <c r="AM106" s="498" t="s">
        <v>65</v>
      </c>
      <c r="AN106" s="498"/>
      <c r="AO106" s="498"/>
      <c r="AP106" s="498"/>
      <c r="AQ106" s="498"/>
      <c r="AR106" s="498"/>
      <c r="AS106" s="499"/>
    </row>
    <row r="107" spans="2:99" s="87" customFormat="1" ht="25.2" x14ac:dyDescent="0.4">
      <c r="B107" s="84"/>
      <c r="C107" s="529" t="s">
        <v>66</v>
      </c>
      <c r="D107" s="530"/>
      <c r="E107" s="530"/>
      <c r="F107" s="530"/>
      <c r="G107" s="530"/>
      <c r="H107" s="530"/>
      <c r="I107" s="530"/>
      <c r="J107" s="530"/>
      <c r="K107" s="530"/>
      <c r="L107" s="531" t="s">
        <v>259</v>
      </c>
      <c r="M107" s="531"/>
      <c r="N107" s="531"/>
      <c r="O107" s="531"/>
      <c r="P107" s="531"/>
      <c r="Q107" s="531"/>
      <c r="R107" s="531"/>
      <c r="S107" s="531"/>
      <c r="T107" s="531"/>
      <c r="U107" s="531"/>
      <c r="V107" s="531" t="s">
        <v>260</v>
      </c>
      <c r="W107" s="531"/>
      <c r="X107" s="531"/>
      <c r="Y107" s="531"/>
      <c r="Z107" s="531"/>
      <c r="AA107" s="531" t="s" ph="1">
        <v>261</v>
      </c>
      <c r="AB107" s="531" ph="1"/>
      <c r="AC107" s="531" ph="1"/>
      <c r="AD107" s="531" ph="1"/>
      <c r="AE107" s="531" ph="1"/>
      <c r="AF107" s="531" ph="1"/>
      <c r="AG107" s="531" ph="1"/>
      <c r="AH107" s="531" t="s">
        <v>262</v>
      </c>
      <c r="AI107" s="531"/>
      <c r="AJ107" s="531"/>
      <c r="AK107" s="531"/>
      <c r="AL107" s="531"/>
      <c r="AM107" s="532" t="s">
        <v>263</v>
      </c>
      <c r="AN107" s="531"/>
      <c r="AO107" s="531"/>
      <c r="AP107" s="531"/>
      <c r="AQ107" s="531"/>
      <c r="AR107" s="531"/>
      <c r="AS107" s="533"/>
    </row>
    <row r="108" spans="2:99" s="87" customFormat="1" ht="25.8" thickBot="1" x14ac:dyDescent="0.45">
      <c r="B108" s="84"/>
      <c r="C108" s="524" t="s">
        <v>67</v>
      </c>
      <c r="D108" s="525"/>
      <c r="E108" s="525"/>
      <c r="F108" s="525"/>
      <c r="G108" s="525"/>
      <c r="H108" s="525"/>
      <c r="I108" s="525"/>
      <c r="J108" s="525"/>
      <c r="K108" s="525"/>
      <c r="L108" s="526" t="s">
        <v>259</v>
      </c>
      <c r="M108" s="526"/>
      <c r="N108" s="526"/>
      <c r="O108" s="526"/>
      <c r="P108" s="526"/>
      <c r="Q108" s="526"/>
      <c r="R108" s="526"/>
      <c r="S108" s="526"/>
      <c r="T108" s="526"/>
      <c r="U108" s="526"/>
      <c r="V108" s="526" t="s">
        <v>264</v>
      </c>
      <c r="W108" s="526"/>
      <c r="X108" s="526"/>
      <c r="Y108" s="526"/>
      <c r="Z108" s="526"/>
      <c r="AA108" s="526" t="s" ph="1">
        <v>265</v>
      </c>
      <c r="AB108" s="526" ph="1"/>
      <c r="AC108" s="526" ph="1"/>
      <c r="AD108" s="526" ph="1"/>
      <c r="AE108" s="526" ph="1"/>
      <c r="AF108" s="526" ph="1"/>
      <c r="AG108" s="526" ph="1"/>
      <c r="AH108" s="526" t="s">
        <v>262</v>
      </c>
      <c r="AI108" s="526"/>
      <c r="AJ108" s="526"/>
      <c r="AK108" s="526"/>
      <c r="AL108" s="526"/>
      <c r="AM108" s="527" t="s">
        <v>263</v>
      </c>
      <c r="AN108" s="526"/>
      <c r="AO108" s="526"/>
      <c r="AP108" s="526"/>
      <c r="AQ108" s="526"/>
      <c r="AR108" s="526"/>
      <c r="AS108" s="528"/>
    </row>
    <row r="109" spans="2:99" ht="25.2" x14ac:dyDescent="0.4">
      <c r="AA109" s="85" ph="1"/>
      <c r="AB109" s="85" ph="1"/>
      <c r="AC109" s="85" ph="1"/>
      <c r="AD109" s="85" ph="1"/>
      <c r="AE109" s="85" ph="1"/>
      <c r="AF109" s="85" ph="1"/>
      <c r="AG109" s="85" ph="1"/>
    </row>
    <row r="110" spans="2:99" ht="25.2" x14ac:dyDescent="0.4">
      <c r="AA110" s="85" ph="1"/>
      <c r="AB110" s="85" ph="1"/>
      <c r="AC110" s="85" ph="1"/>
      <c r="AD110" s="85" ph="1"/>
      <c r="AE110" s="85" ph="1"/>
      <c r="AF110" s="85" ph="1"/>
      <c r="AG110" s="85" ph="1"/>
    </row>
    <row r="111" spans="2:99" ht="25.2" x14ac:dyDescent="0.4">
      <c r="AA111" s="85" ph="1"/>
      <c r="AB111" s="85" ph="1"/>
      <c r="AC111" s="85" ph="1"/>
      <c r="AD111" s="85" ph="1"/>
      <c r="AE111" s="85" ph="1"/>
      <c r="AF111" s="85" ph="1"/>
      <c r="AG111" s="85" ph="1"/>
    </row>
    <row r="121" spans="27:33" ht="25.2" x14ac:dyDescent="0.4">
      <c r="AA121" s="85" ph="1"/>
      <c r="AB121" s="85" ph="1"/>
      <c r="AC121" s="85" ph="1"/>
      <c r="AD121" s="85" ph="1"/>
      <c r="AE121" s="85" ph="1"/>
      <c r="AF121" s="85" ph="1"/>
      <c r="AG121" s="85" ph="1"/>
    </row>
    <row r="122" spans="27:33" ht="25.2" x14ac:dyDescent="0.4">
      <c r="AA122" s="85" ph="1"/>
      <c r="AB122" s="85" ph="1"/>
      <c r="AC122" s="85" ph="1"/>
      <c r="AD122" s="85" ph="1"/>
      <c r="AE122" s="85" ph="1"/>
      <c r="AF122" s="85" ph="1"/>
      <c r="AG122" s="85" ph="1"/>
    </row>
    <row r="123" spans="27:33" ht="25.2" x14ac:dyDescent="0.4">
      <c r="AA123" s="85" ph="1"/>
      <c r="AB123" s="85" ph="1"/>
      <c r="AC123" s="85" ph="1"/>
      <c r="AD123" s="85" ph="1"/>
      <c r="AE123" s="85" ph="1"/>
      <c r="AF123" s="85" ph="1"/>
      <c r="AG123" s="85" ph="1"/>
    </row>
    <row r="124" spans="27:33" ht="25.2" x14ac:dyDescent="0.4">
      <c r="AA124" s="85" ph="1"/>
      <c r="AB124" s="85" ph="1"/>
      <c r="AC124" s="85" ph="1"/>
      <c r="AD124" s="85" ph="1"/>
      <c r="AE124" s="85" ph="1"/>
      <c r="AF124" s="85" ph="1"/>
      <c r="AG124" s="85" ph="1"/>
    </row>
    <row r="130" spans="27:33" ht="25.2" x14ac:dyDescent="0.4">
      <c r="AA130" s="85" ph="1"/>
      <c r="AB130" s="85" ph="1"/>
      <c r="AC130" s="85" ph="1"/>
      <c r="AD130" s="85" ph="1"/>
      <c r="AE130" s="85" ph="1"/>
      <c r="AF130" s="85" ph="1"/>
      <c r="AG130" s="85" ph="1"/>
    </row>
    <row r="131" spans="27:33" ht="25.2" x14ac:dyDescent="0.4">
      <c r="AA131" s="85" ph="1"/>
      <c r="AB131" s="85" ph="1"/>
      <c r="AC131" s="85" ph="1"/>
      <c r="AD131" s="85" ph="1"/>
      <c r="AE131" s="85" ph="1"/>
      <c r="AF131" s="85" ph="1"/>
      <c r="AG131" s="85" ph="1"/>
    </row>
    <row r="132" spans="27:33" ht="25.2" x14ac:dyDescent="0.4">
      <c r="AA132" s="85" ph="1"/>
      <c r="AB132" s="85" ph="1"/>
      <c r="AC132" s="85" ph="1"/>
      <c r="AD132" s="85" ph="1"/>
      <c r="AE132" s="85" ph="1"/>
      <c r="AF132" s="85" ph="1"/>
      <c r="AG132" s="85" ph="1"/>
    </row>
    <row r="133" spans="27:33" ht="25.2" x14ac:dyDescent="0.4">
      <c r="AA133" s="85" ph="1"/>
      <c r="AB133" s="85" ph="1"/>
      <c r="AC133" s="85" ph="1"/>
      <c r="AD133" s="85" ph="1"/>
      <c r="AE133" s="85" ph="1"/>
      <c r="AF133" s="85" ph="1"/>
      <c r="AG133" s="85" ph="1"/>
    </row>
    <row r="139" spans="27:33" ht="25.2" x14ac:dyDescent="0.4">
      <c r="AA139" s="85" ph="1"/>
      <c r="AB139" s="85" ph="1"/>
      <c r="AC139" s="85" ph="1"/>
      <c r="AD139" s="85" ph="1"/>
      <c r="AE139" s="85" ph="1"/>
      <c r="AF139" s="85" ph="1"/>
      <c r="AG139" s="85" ph="1"/>
    </row>
    <row r="140" spans="27:33" ht="25.2" x14ac:dyDescent="0.4">
      <c r="AA140" s="85" ph="1"/>
      <c r="AB140" s="85" ph="1"/>
      <c r="AC140" s="85" ph="1"/>
      <c r="AD140" s="85" ph="1"/>
      <c r="AE140" s="85" ph="1"/>
      <c r="AF140" s="85" ph="1"/>
      <c r="AG140" s="85" ph="1"/>
    </row>
    <row r="141" spans="27:33" ht="25.2" x14ac:dyDescent="0.4">
      <c r="AA141" s="85" ph="1"/>
      <c r="AB141" s="85" ph="1"/>
      <c r="AC141" s="85" ph="1"/>
      <c r="AD141" s="85" ph="1"/>
      <c r="AE141" s="85" ph="1"/>
      <c r="AF141" s="85" ph="1"/>
      <c r="AG141" s="85" ph="1"/>
    </row>
    <row r="142" spans="27:33" ht="25.2" x14ac:dyDescent="0.4">
      <c r="AA142" s="85" ph="1"/>
      <c r="AB142" s="85" ph="1"/>
      <c r="AC142" s="85" ph="1"/>
      <c r="AD142" s="85" ph="1"/>
      <c r="AE142" s="85" ph="1"/>
      <c r="AF142" s="85" ph="1"/>
      <c r="AG142" s="85" ph="1"/>
    </row>
    <row r="148" spans="27:33" ht="25.2" x14ac:dyDescent="0.4">
      <c r="AA148" s="85" ph="1"/>
      <c r="AB148" s="85" ph="1"/>
      <c r="AC148" s="85" ph="1"/>
      <c r="AD148" s="85" ph="1"/>
      <c r="AE148" s="85" ph="1"/>
      <c r="AF148" s="85" ph="1"/>
      <c r="AG148" s="85" ph="1"/>
    </row>
    <row r="149" spans="27:33" ht="25.2" x14ac:dyDescent="0.4">
      <c r="AA149" s="85" ph="1"/>
      <c r="AB149" s="85" ph="1"/>
      <c r="AC149" s="85" ph="1"/>
      <c r="AD149" s="85" ph="1"/>
      <c r="AE149" s="85" ph="1"/>
      <c r="AF149" s="85" ph="1"/>
      <c r="AG149" s="85" ph="1"/>
    </row>
    <row r="150" spans="27:33" ht="25.2" x14ac:dyDescent="0.4">
      <c r="AA150" s="85" ph="1"/>
      <c r="AB150" s="85" ph="1"/>
      <c r="AC150" s="85" ph="1"/>
      <c r="AD150" s="85" ph="1"/>
      <c r="AE150" s="85" ph="1"/>
      <c r="AF150" s="85" ph="1"/>
      <c r="AG150" s="85" ph="1"/>
    </row>
    <row r="151" spans="27:33" ht="25.2" x14ac:dyDescent="0.4">
      <c r="AA151" s="85" ph="1"/>
      <c r="AB151" s="85" ph="1"/>
      <c r="AC151" s="85" ph="1"/>
      <c r="AD151" s="85" ph="1"/>
      <c r="AE151" s="85" ph="1"/>
      <c r="AF151" s="85" ph="1"/>
      <c r="AG151" s="85" ph="1"/>
    </row>
    <row r="155" spans="27:33" ht="25.2" x14ac:dyDescent="0.4">
      <c r="AA155" s="85" ph="1"/>
      <c r="AB155" s="85" ph="1"/>
      <c r="AC155" s="85" ph="1"/>
      <c r="AD155" s="85" ph="1"/>
      <c r="AE155" s="85" ph="1"/>
      <c r="AF155" s="85" ph="1"/>
      <c r="AG155" s="85" ph="1"/>
    </row>
    <row r="156" spans="27:33" ht="25.2" x14ac:dyDescent="0.4">
      <c r="AA156" s="85" ph="1"/>
      <c r="AB156" s="85" ph="1"/>
      <c r="AC156" s="85" ph="1"/>
      <c r="AD156" s="85" ph="1"/>
      <c r="AE156" s="85" ph="1"/>
      <c r="AF156" s="85" ph="1"/>
      <c r="AG156" s="85" ph="1"/>
    </row>
    <row r="157" spans="27:33" ht="25.2" x14ac:dyDescent="0.4">
      <c r="AA157" s="85" ph="1"/>
      <c r="AB157" s="85" ph="1"/>
      <c r="AC157" s="85" ph="1"/>
      <c r="AD157" s="85" ph="1"/>
      <c r="AE157" s="85" ph="1"/>
      <c r="AF157" s="85" ph="1"/>
      <c r="AG157" s="85" ph="1"/>
    </row>
    <row r="158" spans="27:33" ht="25.2" x14ac:dyDescent="0.4">
      <c r="AA158" s="85" ph="1"/>
      <c r="AB158" s="85" ph="1"/>
      <c r="AC158" s="85" ph="1"/>
      <c r="AD158" s="85" ph="1"/>
      <c r="AE158" s="85" ph="1"/>
      <c r="AF158" s="85" ph="1"/>
      <c r="AG158" s="85" ph="1"/>
    </row>
    <row r="164" spans="27:33" ht="25.2" x14ac:dyDescent="0.4">
      <c r="AA164" s="85" ph="1"/>
      <c r="AB164" s="85" ph="1"/>
      <c r="AC164" s="85" ph="1"/>
      <c r="AD164" s="85" ph="1"/>
      <c r="AE164" s="85" ph="1"/>
      <c r="AF164" s="85" ph="1"/>
      <c r="AG164" s="85" ph="1"/>
    </row>
    <row r="167" spans="27:33" ht="25.2" x14ac:dyDescent="0.4">
      <c r="AA167" s="85" ph="1"/>
      <c r="AB167" s="85" ph="1"/>
      <c r="AC167" s="85" ph="1"/>
      <c r="AD167" s="85" ph="1"/>
      <c r="AE167" s="85" ph="1"/>
      <c r="AF167" s="85" ph="1"/>
      <c r="AG167" s="85" ph="1"/>
    </row>
    <row r="168" spans="27:33" ht="25.2" x14ac:dyDescent="0.4">
      <c r="AA168" s="85" ph="1"/>
      <c r="AB168" s="85" ph="1"/>
      <c r="AC168" s="85" ph="1"/>
      <c r="AD168" s="85" ph="1"/>
      <c r="AE168" s="85" ph="1"/>
      <c r="AF168" s="85" ph="1"/>
      <c r="AG168" s="85" ph="1"/>
    </row>
    <row r="169" spans="27:33" ht="25.2" x14ac:dyDescent="0.4">
      <c r="AA169" s="85" ph="1"/>
      <c r="AB169" s="85" ph="1"/>
      <c r="AC169" s="85" ph="1"/>
      <c r="AD169" s="85" ph="1"/>
      <c r="AE169" s="85" ph="1"/>
      <c r="AF169" s="85" ph="1"/>
      <c r="AG169" s="85" ph="1"/>
    </row>
    <row r="170" spans="27:33" ht="25.2" x14ac:dyDescent="0.4">
      <c r="AA170" s="85" ph="1"/>
      <c r="AB170" s="85" ph="1"/>
      <c r="AC170" s="85" ph="1"/>
      <c r="AD170" s="85" ph="1"/>
      <c r="AE170" s="85" ph="1"/>
      <c r="AF170" s="85" ph="1"/>
      <c r="AG170" s="85" ph="1"/>
    </row>
    <row r="172" spans="27:33" ht="25.2" x14ac:dyDescent="0.4">
      <c r="AA172" s="85" ph="1"/>
      <c r="AB172" s="85" ph="1"/>
      <c r="AC172" s="85" ph="1"/>
      <c r="AD172" s="85" ph="1"/>
      <c r="AE172" s="85" ph="1"/>
      <c r="AF172" s="85" ph="1"/>
      <c r="AG172" s="85" ph="1"/>
    </row>
    <row r="174" spans="27:33" ht="25.2" x14ac:dyDescent="0.4">
      <c r="AA174" s="85" ph="1"/>
      <c r="AB174" s="85" ph="1"/>
      <c r="AC174" s="85" ph="1"/>
      <c r="AD174" s="85" ph="1"/>
      <c r="AE174" s="85" ph="1"/>
      <c r="AF174" s="85" ph="1"/>
      <c r="AG174" s="85" ph="1"/>
    </row>
    <row r="175" spans="27:33" ht="25.2" x14ac:dyDescent="0.4">
      <c r="AA175" s="85" ph="1"/>
      <c r="AB175" s="85" ph="1"/>
      <c r="AC175" s="85" ph="1"/>
      <c r="AD175" s="85" ph="1"/>
      <c r="AE175" s="85" ph="1"/>
      <c r="AF175" s="85" ph="1"/>
      <c r="AG175" s="85" ph="1"/>
    </row>
    <row r="176" spans="27:33" ht="25.2" x14ac:dyDescent="0.4">
      <c r="AA176" s="85" ph="1"/>
      <c r="AB176" s="85" ph="1"/>
      <c r="AC176" s="85" ph="1"/>
      <c r="AD176" s="85" ph="1"/>
      <c r="AE176" s="85" ph="1"/>
      <c r="AF176" s="85" ph="1"/>
      <c r="AG176" s="85" ph="1"/>
    </row>
    <row r="177" spans="27:33" ht="25.2" x14ac:dyDescent="0.4">
      <c r="AA177" s="85" ph="1"/>
      <c r="AB177" s="85" ph="1"/>
      <c r="AC177" s="85" ph="1"/>
      <c r="AD177" s="85" ph="1"/>
      <c r="AE177" s="85" ph="1"/>
      <c r="AF177" s="85" ph="1"/>
      <c r="AG177" s="85" ph="1"/>
    </row>
    <row r="180" spans="27:33" ht="25.2" x14ac:dyDescent="0.4">
      <c r="AA180" s="85" ph="1"/>
      <c r="AB180" s="85" ph="1"/>
      <c r="AC180" s="85" ph="1"/>
      <c r="AD180" s="85" ph="1"/>
      <c r="AE180" s="85" ph="1"/>
      <c r="AF180" s="85" ph="1"/>
      <c r="AG180" s="85" ph="1"/>
    </row>
    <row r="183" spans="27:33" ht="25.2" x14ac:dyDescent="0.4">
      <c r="AA183" s="85" ph="1"/>
      <c r="AB183" s="85" ph="1"/>
      <c r="AC183" s="85" ph="1"/>
      <c r="AD183" s="85" ph="1"/>
      <c r="AE183" s="85" ph="1"/>
      <c r="AF183" s="85" ph="1"/>
      <c r="AG183" s="85" ph="1"/>
    </row>
    <row r="184" spans="27:33" ht="25.2" x14ac:dyDescent="0.4">
      <c r="AA184" s="85" ph="1"/>
      <c r="AB184" s="85" ph="1"/>
      <c r="AC184" s="85" ph="1"/>
      <c r="AD184" s="85" ph="1"/>
      <c r="AE184" s="85" ph="1"/>
      <c r="AF184" s="85" ph="1"/>
      <c r="AG184" s="85" ph="1"/>
    </row>
    <row r="185" spans="27:33" ht="25.2" x14ac:dyDescent="0.4">
      <c r="AA185" s="85" ph="1"/>
      <c r="AB185" s="85" ph="1"/>
      <c r="AC185" s="85" ph="1"/>
      <c r="AD185" s="85" ph="1"/>
      <c r="AE185" s="85" ph="1"/>
      <c r="AF185" s="85" ph="1"/>
      <c r="AG185" s="85" ph="1"/>
    </row>
    <row r="186" spans="27:33" ht="25.2" x14ac:dyDescent="0.4">
      <c r="AA186" s="85" ph="1"/>
      <c r="AB186" s="85" ph="1"/>
      <c r="AC186" s="85" ph="1"/>
      <c r="AD186" s="85" ph="1"/>
      <c r="AE186" s="85" ph="1"/>
      <c r="AF186" s="85" ph="1"/>
      <c r="AG186" s="85" ph="1"/>
    </row>
    <row r="187" spans="27:33" ht="25.2" x14ac:dyDescent="0.4">
      <c r="AA187" s="85" ph="1"/>
      <c r="AB187" s="85" ph="1"/>
      <c r="AC187" s="85" ph="1"/>
      <c r="AD187" s="85" ph="1"/>
      <c r="AE187" s="85" ph="1"/>
      <c r="AF187" s="85" ph="1"/>
      <c r="AG187" s="85" ph="1"/>
    </row>
    <row r="188" spans="27:33" ht="25.2" x14ac:dyDescent="0.4">
      <c r="AA188" s="85" ph="1"/>
      <c r="AB188" s="85" ph="1"/>
      <c r="AC188" s="85" ph="1"/>
      <c r="AD188" s="85" ph="1"/>
      <c r="AE188" s="85" ph="1"/>
      <c r="AF188" s="85" ph="1"/>
      <c r="AG188" s="85" ph="1"/>
    </row>
    <row r="190" spans="27:33" ht="25.2" x14ac:dyDescent="0.4">
      <c r="AA190" s="85" ph="1"/>
      <c r="AB190" s="85" ph="1"/>
      <c r="AC190" s="85" ph="1"/>
      <c r="AD190" s="85" ph="1"/>
      <c r="AE190" s="85" ph="1"/>
      <c r="AF190" s="85" ph="1"/>
      <c r="AG190" s="85" ph="1"/>
    </row>
    <row r="191" spans="27:33" ht="25.2" x14ac:dyDescent="0.4">
      <c r="AA191" s="85" ph="1"/>
      <c r="AB191" s="85" ph="1"/>
      <c r="AC191" s="85" ph="1"/>
      <c r="AD191" s="85" ph="1"/>
      <c r="AE191" s="85" ph="1"/>
      <c r="AF191" s="85" ph="1"/>
      <c r="AG191" s="85" ph="1"/>
    </row>
    <row r="192" spans="27:33" ht="25.2" x14ac:dyDescent="0.4">
      <c r="AA192" s="85" ph="1"/>
      <c r="AB192" s="85" ph="1"/>
      <c r="AC192" s="85" ph="1"/>
      <c r="AD192" s="85" ph="1"/>
      <c r="AE192" s="85" ph="1"/>
      <c r="AF192" s="85" ph="1"/>
      <c r="AG192" s="85" ph="1"/>
    </row>
    <row r="193" spans="27:33" ht="25.2" x14ac:dyDescent="0.4">
      <c r="AA193" s="85" ph="1"/>
      <c r="AB193" s="85" ph="1"/>
      <c r="AC193" s="85" ph="1"/>
      <c r="AD193" s="85" ph="1"/>
      <c r="AE193" s="85" ph="1"/>
      <c r="AF193" s="85" ph="1"/>
      <c r="AG193" s="85" ph="1"/>
    </row>
    <row r="196" spans="27:33" ht="25.2" x14ac:dyDescent="0.4">
      <c r="AA196" s="85" ph="1"/>
      <c r="AB196" s="85" ph="1"/>
      <c r="AC196" s="85" ph="1"/>
      <c r="AD196" s="85" ph="1"/>
      <c r="AE196" s="85" ph="1"/>
      <c r="AF196" s="85" ph="1"/>
      <c r="AG196" s="85" ph="1"/>
    </row>
    <row r="197" spans="27:33" ht="25.2" x14ac:dyDescent="0.4">
      <c r="AA197" s="85" ph="1"/>
      <c r="AB197" s="85" ph="1"/>
      <c r="AC197" s="85" ph="1"/>
      <c r="AD197" s="85" ph="1"/>
      <c r="AE197" s="85" ph="1"/>
      <c r="AF197" s="85" ph="1"/>
      <c r="AG197" s="85" ph="1"/>
    </row>
    <row r="198" spans="27:33" ht="25.2" x14ac:dyDescent="0.4">
      <c r="AA198" s="85" ph="1"/>
      <c r="AB198" s="85" ph="1"/>
      <c r="AC198" s="85" ph="1"/>
      <c r="AD198" s="85" ph="1"/>
      <c r="AE198" s="85" ph="1"/>
      <c r="AF198" s="85" ph="1"/>
      <c r="AG198" s="85" ph="1"/>
    </row>
    <row r="199" spans="27:33" ht="25.2" x14ac:dyDescent="0.4">
      <c r="AA199" s="85" ph="1"/>
      <c r="AB199" s="85" ph="1"/>
      <c r="AC199" s="85" ph="1"/>
      <c r="AD199" s="85" ph="1"/>
      <c r="AE199" s="85" ph="1"/>
      <c r="AF199" s="85" ph="1"/>
      <c r="AG199" s="85" ph="1"/>
    </row>
    <row r="201" spans="27:33" ht="25.2" x14ac:dyDescent="0.4">
      <c r="AA201" s="85" ph="1"/>
      <c r="AB201" s="85" ph="1"/>
      <c r="AC201" s="85" ph="1"/>
      <c r="AD201" s="85" ph="1"/>
      <c r="AE201" s="85" ph="1"/>
      <c r="AF201" s="85" ph="1"/>
      <c r="AG201" s="85" ph="1"/>
    </row>
    <row r="202" spans="27:33" ht="25.2" x14ac:dyDescent="0.4">
      <c r="AA202" s="85" ph="1"/>
      <c r="AB202" s="85" ph="1"/>
      <c r="AC202" s="85" ph="1"/>
      <c r="AD202" s="85" ph="1"/>
      <c r="AE202" s="85" ph="1"/>
      <c r="AF202" s="85" ph="1"/>
      <c r="AG202" s="85" ph="1"/>
    </row>
    <row r="203" spans="27:33" ht="25.2" x14ac:dyDescent="0.4">
      <c r="AA203" s="85" ph="1"/>
      <c r="AB203" s="85" ph="1"/>
      <c r="AC203" s="85" ph="1"/>
      <c r="AD203" s="85" ph="1"/>
      <c r="AE203" s="85" ph="1"/>
      <c r="AF203" s="85" ph="1"/>
      <c r="AG203" s="85" ph="1"/>
    </row>
    <row r="204" spans="27:33" ht="25.2" x14ac:dyDescent="0.4">
      <c r="AA204" s="85" ph="1"/>
      <c r="AB204" s="85" ph="1"/>
      <c r="AC204" s="85" ph="1"/>
      <c r="AD204" s="85" ph="1"/>
      <c r="AE204" s="85" ph="1"/>
      <c r="AF204" s="85" ph="1"/>
      <c r="AG204" s="85" ph="1"/>
    </row>
    <row r="206" spans="27:33" ht="25.2" x14ac:dyDescent="0.4">
      <c r="AA206" s="85" ph="1"/>
      <c r="AB206" s="85" ph="1"/>
      <c r="AC206" s="85" ph="1"/>
      <c r="AD206" s="85" ph="1"/>
      <c r="AE206" s="85" ph="1"/>
      <c r="AF206" s="85" ph="1"/>
      <c r="AG206" s="85" ph="1"/>
    </row>
    <row r="207" spans="27:33" ht="25.2" x14ac:dyDescent="0.4">
      <c r="AA207" s="85" ph="1"/>
      <c r="AB207" s="85" ph="1"/>
      <c r="AC207" s="85" ph="1"/>
      <c r="AD207" s="85" ph="1"/>
      <c r="AE207" s="85" ph="1"/>
      <c r="AF207" s="85" ph="1"/>
      <c r="AG207" s="85" ph="1"/>
    </row>
    <row r="208" spans="27:33" ht="25.2" x14ac:dyDescent="0.4">
      <c r="AA208" s="85" ph="1"/>
      <c r="AB208" s="85" ph="1"/>
      <c r="AC208" s="85" ph="1"/>
      <c r="AD208" s="85" ph="1"/>
      <c r="AE208" s="85" ph="1"/>
      <c r="AF208" s="85" ph="1"/>
      <c r="AG208" s="85" ph="1"/>
    </row>
    <row r="209" spans="27:33" ht="25.2" x14ac:dyDescent="0.4">
      <c r="AA209" s="85" ph="1"/>
      <c r="AB209" s="85" ph="1"/>
      <c r="AC209" s="85" ph="1"/>
      <c r="AD209" s="85" ph="1"/>
      <c r="AE209" s="85" ph="1"/>
      <c r="AF209" s="85" ph="1"/>
      <c r="AG209" s="85" ph="1"/>
    </row>
    <row r="211" spans="27:33" ht="25.2" x14ac:dyDescent="0.4">
      <c r="AA211" s="85" ph="1"/>
      <c r="AB211" s="85" ph="1"/>
      <c r="AC211" s="85" ph="1"/>
      <c r="AD211" s="85" ph="1"/>
      <c r="AE211" s="85" ph="1"/>
      <c r="AF211" s="85" ph="1"/>
      <c r="AG211" s="85" ph="1"/>
    </row>
    <row r="212" spans="27:33" ht="25.2" x14ac:dyDescent="0.4">
      <c r="AA212" s="85" ph="1"/>
      <c r="AB212" s="85" ph="1"/>
      <c r="AC212" s="85" ph="1"/>
      <c r="AD212" s="85" ph="1"/>
      <c r="AE212" s="85" ph="1"/>
      <c r="AF212" s="85" ph="1"/>
      <c r="AG212" s="85" ph="1"/>
    </row>
    <row r="214" spans="27:33" ht="25.2" x14ac:dyDescent="0.4">
      <c r="AA214" s="85" ph="1"/>
      <c r="AB214" s="85" ph="1"/>
      <c r="AC214" s="85" ph="1"/>
      <c r="AD214" s="85" ph="1"/>
      <c r="AE214" s="85" ph="1"/>
      <c r="AF214" s="85" ph="1"/>
      <c r="AG214" s="85" ph="1"/>
    </row>
    <row r="215" spans="27:33" ht="25.2" x14ac:dyDescent="0.4">
      <c r="AA215" s="85" ph="1"/>
      <c r="AB215" s="85" ph="1"/>
      <c r="AC215" s="85" ph="1"/>
      <c r="AD215" s="85" ph="1"/>
      <c r="AE215" s="85" ph="1"/>
      <c r="AF215" s="85" ph="1"/>
      <c r="AG215" s="85" ph="1"/>
    </row>
    <row r="216" spans="27:33" ht="25.2" x14ac:dyDescent="0.4">
      <c r="AA216" s="85" ph="1"/>
      <c r="AB216" s="85" ph="1"/>
      <c r="AC216" s="85" ph="1"/>
      <c r="AD216" s="85" ph="1"/>
      <c r="AE216" s="85" ph="1"/>
      <c r="AF216" s="85" ph="1"/>
      <c r="AG216" s="85" ph="1"/>
    </row>
    <row r="217" spans="27:33" ht="25.2" x14ac:dyDescent="0.4">
      <c r="AA217" s="85" ph="1"/>
      <c r="AB217" s="85" ph="1"/>
      <c r="AC217" s="85" ph="1"/>
      <c r="AD217" s="85" ph="1"/>
      <c r="AE217" s="85" ph="1"/>
      <c r="AF217" s="85" ph="1"/>
      <c r="AG217" s="85" ph="1"/>
    </row>
    <row r="218" spans="27:33" ht="25.2" x14ac:dyDescent="0.4">
      <c r="AA218" s="85" ph="1"/>
      <c r="AB218" s="85" ph="1"/>
      <c r="AC218" s="85" ph="1"/>
      <c r="AD218" s="85" ph="1"/>
      <c r="AE218" s="85" ph="1"/>
      <c r="AF218" s="85" ph="1"/>
      <c r="AG218" s="85" ph="1"/>
    </row>
    <row r="219" spans="27:33" ht="25.2" x14ac:dyDescent="0.4">
      <c r="AA219" s="85" ph="1"/>
      <c r="AB219" s="85" ph="1"/>
      <c r="AC219" s="85" ph="1"/>
      <c r="AD219" s="85" ph="1"/>
      <c r="AE219" s="85" ph="1"/>
      <c r="AF219" s="85" ph="1"/>
      <c r="AG219" s="85" ph="1"/>
    </row>
    <row r="221" spans="27:33" ht="25.2" x14ac:dyDescent="0.4">
      <c r="AA221" s="85" ph="1"/>
      <c r="AB221" s="85" ph="1"/>
      <c r="AC221" s="85" ph="1"/>
      <c r="AD221" s="85" ph="1"/>
      <c r="AE221" s="85" ph="1"/>
      <c r="AF221" s="85" ph="1"/>
      <c r="AG221" s="85" ph="1"/>
    </row>
    <row r="222" spans="27:33" ht="25.2" x14ac:dyDescent="0.4">
      <c r="AA222" s="85" ph="1"/>
      <c r="AB222" s="85" ph="1"/>
      <c r="AC222" s="85" ph="1"/>
      <c r="AD222" s="85" ph="1"/>
      <c r="AE222" s="85" ph="1"/>
      <c r="AF222" s="85" ph="1"/>
      <c r="AG222" s="85" ph="1"/>
    </row>
    <row r="223" spans="27:33" ht="25.2" x14ac:dyDescent="0.4">
      <c r="AA223" s="85" ph="1"/>
      <c r="AB223" s="85" ph="1"/>
      <c r="AC223" s="85" ph="1"/>
      <c r="AD223" s="85" ph="1"/>
      <c r="AE223" s="85" ph="1"/>
      <c r="AF223" s="85" ph="1"/>
      <c r="AG223" s="85" ph="1"/>
    </row>
    <row r="224" spans="27:33" ht="25.2" x14ac:dyDescent="0.4">
      <c r="AA224" s="85" ph="1"/>
      <c r="AB224" s="85" ph="1"/>
      <c r="AC224" s="85" ph="1"/>
      <c r="AD224" s="85" ph="1"/>
      <c r="AE224" s="85" ph="1"/>
      <c r="AF224" s="85" ph="1"/>
      <c r="AG224" s="85" ph="1"/>
    </row>
    <row r="227" spans="27:33" ht="25.2" x14ac:dyDescent="0.4">
      <c r="AA227" s="85" ph="1"/>
      <c r="AB227" s="85" ph="1"/>
      <c r="AC227" s="85" ph="1"/>
      <c r="AD227" s="85" ph="1"/>
      <c r="AE227" s="85" ph="1"/>
      <c r="AF227" s="85" ph="1"/>
      <c r="AG227" s="85" ph="1"/>
    </row>
    <row r="228" spans="27:33" ht="25.2" x14ac:dyDescent="0.4">
      <c r="AA228" s="85" ph="1"/>
      <c r="AB228" s="85" ph="1"/>
      <c r="AC228" s="85" ph="1"/>
      <c r="AD228" s="85" ph="1"/>
      <c r="AE228" s="85" ph="1"/>
      <c r="AF228" s="85" ph="1"/>
      <c r="AG228" s="85" ph="1"/>
    </row>
    <row r="229" spans="27:33" ht="25.2" x14ac:dyDescent="0.4">
      <c r="AA229" s="85" ph="1"/>
      <c r="AB229" s="85" ph="1"/>
      <c r="AC229" s="85" ph="1"/>
      <c r="AD229" s="85" ph="1"/>
      <c r="AE229" s="85" ph="1"/>
      <c r="AF229" s="85" ph="1"/>
      <c r="AG229" s="85" ph="1"/>
    </row>
    <row r="230" spans="27:33" ht="25.2" x14ac:dyDescent="0.4">
      <c r="AA230" s="85" ph="1"/>
      <c r="AB230" s="85" ph="1"/>
      <c r="AC230" s="85" ph="1"/>
      <c r="AD230" s="85" ph="1"/>
      <c r="AE230" s="85" ph="1"/>
      <c r="AF230" s="85" ph="1"/>
      <c r="AG230" s="85" ph="1"/>
    </row>
    <row r="232" spans="27:33" ht="25.2" x14ac:dyDescent="0.4">
      <c r="AA232" s="85" ph="1"/>
      <c r="AB232" s="85" ph="1"/>
      <c r="AC232" s="85" ph="1"/>
      <c r="AD232" s="85" ph="1"/>
      <c r="AE232" s="85" ph="1"/>
      <c r="AF232" s="85" ph="1"/>
      <c r="AG232" s="85" ph="1"/>
    </row>
    <row r="233" spans="27:33" ht="25.2" x14ac:dyDescent="0.4">
      <c r="AA233" s="85" ph="1"/>
      <c r="AB233" s="85" ph="1"/>
      <c r="AC233" s="85" ph="1"/>
      <c r="AD233" s="85" ph="1"/>
      <c r="AE233" s="85" ph="1"/>
      <c r="AF233" s="85" ph="1"/>
      <c r="AG233" s="85" ph="1"/>
    </row>
    <row r="234" spans="27:33" ht="25.2" x14ac:dyDescent="0.4">
      <c r="AA234" s="85" ph="1"/>
      <c r="AB234" s="85" ph="1"/>
      <c r="AC234" s="85" ph="1"/>
      <c r="AD234" s="85" ph="1"/>
      <c r="AE234" s="85" ph="1"/>
      <c r="AF234" s="85" ph="1"/>
      <c r="AG234" s="85" ph="1"/>
    </row>
    <row r="235" spans="27:33" ht="25.2" x14ac:dyDescent="0.4">
      <c r="AA235" s="85" ph="1"/>
      <c r="AB235" s="85" ph="1"/>
      <c r="AC235" s="85" ph="1"/>
      <c r="AD235" s="85" ph="1"/>
      <c r="AE235" s="85" ph="1"/>
      <c r="AF235" s="85" ph="1"/>
      <c r="AG235" s="85" ph="1"/>
    </row>
    <row r="237" spans="27:33" ht="25.2" x14ac:dyDescent="0.4">
      <c r="AA237" s="85" ph="1"/>
      <c r="AB237" s="85" ph="1"/>
      <c r="AC237" s="85" ph="1"/>
      <c r="AD237" s="85" ph="1"/>
      <c r="AE237" s="85" ph="1"/>
      <c r="AF237" s="85" ph="1"/>
      <c r="AG237" s="85" ph="1"/>
    </row>
    <row r="239" spans="27:33" ht="25.2" x14ac:dyDescent="0.4">
      <c r="AA239" s="85" ph="1"/>
      <c r="AB239" s="85" ph="1"/>
      <c r="AC239" s="85" ph="1"/>
      <c r="AD239" s="85" ph="1"/>
      <c r="AE239" s="85" ph="1"/>
      <c r="AF239" s="85" ph="1"/>
      <c r="AG239" s="85" ph="1"/>
    </row>
    <row r="240" spans="27:33" ht="25.2" x14ac:dyDescent="0.4">
      <c r="AA240" s="85" ph="1"/>
      <c r="AB240" s="85" ph="1"/>
      <c r="AC240" s="85" ph="1"/>
      <c r="AD240" s="85" ph="1"/>
      <c r="AE240" s="85" ph="1"/>
      <c r="AF240" s="85" ph="1"/>
      <c r="AG240" s="85" ph="1"/>
    </row>
    <row r="241" spans="27:33" ht="25.2" x14ac:dyDescent="0.4">
      <c r="AA241" s="85" ph="1"/>
      <c r="AB241" s="85" ph="1"/>
      <c r="AC241" s="85" ph="1"/>
      <c r="AD241" s="85" ph="1"/>
      <c r="AE241" s="85" ph="1"/>
      <c r="AF241" s="85" ph="1"/>
      <c r="AG241" s="85" ph="1"/>
    </row>
    <row r="243" spans="27:33" ht="25.2" x14ac:dyDescent="0.4">
      <c r="AA243" s="85" ph="1"/>
      <c r="AB243" s="85" ph="1"/>
      <c r="AC243" s="85" ph="1"/>
      <c r="AD243" s="85" ph="1"/>
      <c r="AE243" s="85" ph="1"/>
      <c r="AF243" s="85" ph="1"/>
      <c r="AG243" s="85" ph="1"/>
    </row>
    <row r="244" spans="27:33" ht="25.2" x14ac:dyDescent="0.4">
      <c r="AA244" s="85" ph="1"/>
      <c r="AB244" s="85" ph="1"/>
      <c r="AC244" s="85" ph="1"/>
      <c r="AD244" s="85" ph="1"/>
      <c r="AE244" s="85" ph="1"/>
      <c r="AF244" s="85" ph="1"/>
      <c r="AG244" s="85" ph="1"/>
    </row>
    <row r="245" spans="27:33" ht="25.2" x14ac:dyDescent="0.4">
      <c r="AA245" s="85" ph="1"/>
      <c r="AB245" s="85" ph="1"/>
      <c r="AC245" s="85" ph="1"/>
      <c r="AD245" s="85" ph="1"/>
      <c r="AE245" s="85" ph="1"/>
      <c r="AF245" s="85" ph="1"/>
      <c r="AG245" s="85" ph="1"/>
    </row>
    <row r="246" spans="27:33" ht="25.2" x14ac:dyDescent="0.4">
      <c r="AA246" s="85" ph="1"/>
      <c r="AB246" s="85" ph="1"/>
      <c r="AC246" s="85" ph="1"/>
      <c r="AD246" s="85" ph="1"/>
      <c r="AE246" s="85" ph="1"/>
      <c r="AF246" s="85" ph="1"/>
      <c r="AG246" s="85" ph="1"/>
    </row>
    <row r="248" spans="27:33" ht="25.2" x14ac:dyDescent="0.4">
      <c r="AA248" s="85" ph="1"/>
      <c r="AB248" s="85" ph="1"/>
      <c r="AC248" s="85" ph="1"/>
      <c r="AD248" s="85" ph="1"/>
      <c r="AE248" s="85" ph="1"/>
      <c r="AF248" s="85" ph="1"/>
      <c r="AG248" s="85" ph="1"/>
    </row>
    <row r="250" spans="27:33" ht="25.2" x14ac:dyDescent="0.4">
      <c r="AA250" s="85" ph="1"/>
      <c r="AB250" s="85" ph="1"/>
      <c r="AC250" s="85" ph="1"/>
      <c r="AD250" s="85" ph="1"/>
      <c r="AE250" s="85" ph="1"/>
      <c r="AF250" s="85" ph="1"/>
      <c r="AG250" s="85" ph="1"/>
    </row>
    <row r="251" spans="27:33" ht="25.2" x14ac:dyDescent="0.4">
      <c r="AA251" s="85" ph="1"/>
      <c r="AB251" s="85" ph="1"/>
      <c r="AC251" s="85" ph="1"/>
      <c r="AD251" s="85" ph="1"/>
      <c r="AE251" s="85" ph="1"/>
      <c r="AF251" s="85" ph="1"/>
      <c r="AG251" s="85" ph="1"/>
    </row>
    <row r="252" spans="27:33" ht="25.2" x14ac:dyDescent="0.4">
      <c r="AA252" s="85" ph="1"/>
      <c r="AB252" s="85" ph="1"/>
      <c r="AC252" s="85" ph="1"/>
      <c r="AD252" s="85" ph="1"/>
      <c r="AE252" s="85" ph="1"/>
      <c r="AF252" s="85" ph="1"/>
      <c r="AG252" s="85" ph="1"/>
    </row>
    <row r="253" spans="27:33" ht="25.2" x14ac:dyDescent="0.4">
      <c r="AA253" s="85" ph="1"/>
      <c r="AB253" s="85" ph="1"/>
      <c r="AC253" s="85" ph="1"/>
      <c r="AD253" s="85" ph="1"/>
      <c r="AE253" s="85" ph="1"/>
      <c r="AF253" s="85" ph="1"/>
      <c r="AG253" s="85" ph="1"/>
    </row>
    <row r="254" spans="27:33" ht="25.2" x14ac:dyDescent="0.4">
      <c r="AA254" s="85" ph="1"/>
      <c r="AB254" s="85" ph="1"/>
      <c r="AC254" s="85" ph="1"/>
      <c r="AD254" s="85" ph="1"/>
      <c r="AE254" s="85" ph="1"/>
      <c r="AF254" s="85" ph="1"/>
      <c r="AG254" s="85" ph="1"/>
    </row>
    <row r="255" spans="27:33" ht="25.2" x14ac:dyDescent="0.4">
      <c r="AA255" s="85" ph="1"/>
      <c r="AB255" s="85" ph="1"/>
      <c r="AC255" s="85" ph="1"/>
      <c r="AD255" s="85" ph="1"/>
      <c r="AE255" s="85" ph="1"/>
      <c r="AF255" s="85" ph="1"/>
      <c r="AG255" s="85" ph="1"/>
    </row>
    <row r="257" spans="27:33" ht="25.2" x14ac:dyDescent="0.4">
      <c r="AA257" s="85" ph="1"/>
      <c r="AB257" s="85" ph="1"/>
      <c r="AC257" s="85" ph="1"/>
      <c r="AD257" s="85" ph="1"/>
      <c r="AE257" s="85" ph="1"/>
      <c r="AF257" s="85" ph="1"/>
      <c r="AG257" s="85" ph="1"/>
    </row>
    <row r="259" spans="27:33" ht="25.2" x14ac:dyDescent="0.4">
      <c r="AA259" s="85" ph="1"/>
      <c r="AB259" s="85" ph="1"/>
      <c r="AC259" s="85" ph="1"/>
      <c r="AD259" s="85" ph="1"/>
      <c r="AE259" s="85" ph="1"/>
      <c r="AF259" s="85" ph="1"/>
      <c r="AG259" s="85" ph="1"/>
    </row>
    <row r="260" spans="27:33" ht="25.2" x14ac:dyDescent="0.4">
      <c r="AA260" s="85" ph="1"/>
      <c r="AB260" s="85" ph="1"/>
      <c r="AC260" s="85" ph="1"/>
      <c r="AD260" s="85" ph="1"/>
      <c r="AE260" s="85" ph="1"/>
      <c r="AF260" s="85" ph="1"/>
      <c r="AG260" s="85" ph="1"/>
    </row>
    <row r="261" spans="27:33" ht="25.2" x14ac:dyDescent="0.4">
      <c r="AA261" s="85" ph="1"/>
      <c r="AB261" s="85" ph="1"/>
      <c r="AC261" s="85" ph="1"/>
      <c r="AD261" s="85" ph="1"/>
      <c r="AE261" s="85" ph="1"/>
      <c r="AF261" s="85" ph="1"/>
      <c r="AG261" s="85" ph="1"/>
    </row>
    <row r="263" spans="27:33" ht="25.2" x14ac:dyDescent="0.4">
      <c r="AA263" s="85" ph="1"/>
      <c r="AB263" s="85" ph="1"/>
      <c r="AC263" s="85" ph="1"/>
      <c r="AD263" s="85" ph="1"/>
      <c r="AE263" s="85" ph="1"/>
      <c r="AF263" s="85" ph="1"/>
      <c r="AG263" s="85" ph="1"/>
    </row>
    <row r="264" spans="27:33" ht="25.2" x14ac:dyDescent="0.4">
      <c r="AA264" s="85" ph="1"/>
      <c r="AB264" s="85" ph="1"/>
      <c r="AC264" s="85" ph="1"/>
      <c r="AD264" s="85" ph="1"/>
      <c r="AE264" s="85" ph="1"/>
      <c r="AF264" s="85" ph="1"/>
      <c r="AG264" s="85" ph="1"/>
    </row>
    <row r="265" spans="27:33" ht="25.2" x14ac:dyDescent="0.4">
      <c r="AA265" s="85" ph="1"/>
      <c r="AB265" s="85" ph="1"/>
      <c r="AC265" s="85" ph="1"/>
      <c r="AD265" s="85" ph="1"/>
      <c r="AE265" s="85" ph="1"/>
      <c r="AF265" s="85" ph="1"/>
      <c r="AG265" s="85" ph="1"/>
    </row>
    <row r="266" spans="27:33" ht="25.2" x14ac:dyDescent="0.4">
      <c r="AA266" s="85" ph="1"/>
      <c r="AB266" s="85" ph="1"/>
      <c r="AC266" s="85" ph="1"/>
      <c r="AD266" s="85" ph="1"/>
      <c r="AE266" s="85" ph="1"/>
      <c r="AF266" s="85" ph="1"/>
      <c r="AG266" s="85" ph="1"/>
    </row>
    <row r="268" spans="27:33" ht="25.2" x14ac:dyDescent="0.4">
      <c r="AA268" s="85" ph="1"/>
      <c r="AB268" s="85" ph="1"/>
      <c r="AC268" s="85" ph="1"/>
      <c r="AD268" s="85" ph="1"/>
      <c r="AE268" s="85" ph="1"/>
      <c r="AF268" s="85" ph="1"/>
      <c r="AG268" s="85" ph="1"/>
    </row>
    <row r="270" spans="27:33" ht="25.2" x14ac:dyDescent="0.4">
      <c r="AA270" s="85" ph="1"/>
      <c r="AB270" s="85" ph="1"/>
      <c r="AC270" s="85" ph="1"/>
      <c r="AD270" s="85" ph="1"/>
      <c r="AE270" s="85" ph="1"/>
      <c r="AF270" s="85" ph="1"/>
      <c r="AG270" s="85" ph="1"/>
    </row>
    <row r="271" spans="27:33" ht="25.2" x14ac:dyDescent="0.4">
      <c r="AA271" s="85" ph="1"/>
      <c r="AB271" s="85" ph="1"/>
      <c r="AC271" s="85" ph="1"/>
      <c r="AD271" s="85" ph="1"/>
      <c r="AE271" s="85" ph="1"/>
      <c r="AF271" s="85" ph="1"/>
      <c r="AG271" s="85" ph="1"/>
    </row>
    <row r="272" spans="27:33" ht="25.2" x14ac:dyDescent="0.4">
      <c r="AA272" s="85" ph="1"/>
      <c r="AB272" s="85" ph="1"/>
      <c r="AC272" s="85" ph="1"/>
      <c r="AD272" s="85" ph="1"/>
      <c r="AE272" s="85" ph="1"/>
      <c r="AF272" s="85" ph="1"/>
      <c r="AG272" s="85" ph="1"/>
    </row>
    <row r="273" spans="27:33" ht="25.2" x14ac:dyDescent="0.4">
      <c r="AA273" s="85" ph="1"/>
      <c r="AB273" s="85" ph="1"/>
      <c r="AC273" s="85" ph="1"/>
      <c r="AD273" s="85" ph="1"/>
      <c r="AE273" s="85" ph="1"/>
      <c r="AF273" s="85" ph="1"/>
      <c r="AG273" s="85" ph="1"/>
    </row>
    <row r="275" spans="27:33" ht="25.2" x14ac:dyDescent="0.4">
      <c r="AA275" s="85" ph="1"/>
      <c r="AB275" s="85" ph="1"/>
      <c r="AC275" s="85" ph="1"/>
      <c r="AD275" s="85" ph="1"/>
      <c r="AE275" s="85" ph="1"/>
      <c r="AF275" s="85" ph="1"/>
      <c r="AG275" s="85" ph="1"/>
    </row>
    <row r="276" spans="27:33" ht="25.2" x14ac:dyDescent="0.4">
      <c r="AA276" s="85" ph="1"/>
      <c r="AB276" s="85" ph="1"/>
      <c r="AC276" s="85" ph="1"/>
      <c r="AD276" s="85" ph="1"/>
      <c r="AE276" s="85" ph="1"/>
      <c r="AF276" s="85" ph="1"/>
      <c r="AG276" s="85" ph="1"/>
    </row>
    <row r="277" spans="27:33" ht="25.2" x14ac:dyDescent="0.4">
      <c r="AA277" s="85" ph="1"/>
      <c r="AB277" s="85" ph="1"/>
      <c r="AC277" s="85" ph="1"/>
      <c r="AD277" s="85" ph="1"/>
      <c r="AE277" s="85" ph="1"/>
      <c r="AF277" s="85" ph="1"/>
      <c r="AG277" s="85" ph="1"/>
    </row>
    <row r="278" spans="27:33" ht="25.2" x14ac:dyDescent="0.4">
      <c r="AA278" s="85" ph="1"/>
      <c r="AB278" s="85" ph="1"/>
      <c r="AC278" s="85" ph="1"/>
      <c r="AD278" s="85" ph="1"/>
      <c r="AE278" s="85" ph="1"/>
      <c r="AF278" s="85" ph="1"/>
      <c r="AG278" s="85" ph="1"/>
    </row>
    <row r="280" spans="27:33" ht="25.2" x14ac:dyDescent="0.4">
      <c r="AA280" s="85" ph="1"/>
      <c r="AB280" s="85" ph="1"/>
      <c r="AC280" s="85" ph="1"/>
      <c r="AD280" s="85" ph="1"/>
      <c r="AE280" s="85" ph="1"/>
      <c r="AF280" s="85" ph="1"/>
      <c r="AG280" s="85" ph="1"/>
    </row>
    <row r="281" spans="27:33" ht="25.2" x14ac:dyDescent="0.4">
      <c r="AA281" s="85" ph="1"/>
      <c r="AB281" s="85" ph="1"/>
      <c r="AC281" s="85" ph="1"/>
      <c r="AD281" s="85" ph="1"/>
      <c r="AE281" s="85" ph="1"/>
      <c r="AF281" s="85" ph="1"/>
      <c r="AG281" s="85" ph="1"/>
    </row>
    <row r="282" spans="27:33" ht="25.2" x14ac:dyDescent="0.4">
      <c r="AA282" s="85" ph="1"/>
      <c r="AB282" s="85" ph="1"/>
      <c r="AC282" s="85" ph="1"/>
      <c r="AD282" s="85" ph="1"/>
      <c r="AE282" s="85" ph="1"/>
      <c r="AF282" s="85" ph="1"/>
      <c r="AG282" s="85" ph="1"/>
    </row>
    <row r="283" spans="27:33" ht="25.2" x14ac:dyDescent="0.4">
      <c r="AA283" s="85" ph="1"/>
      <c r="AB283" s="85" ph="1"/>
      <c r="AC283" s="85" ph="1"/>
      <c r="AD283" s="85" ph="1"/>
      <c r="AE283" s="85" ph="1"/>
      <c r="AF283" s="85" ph="1"/>
      <c r="AG283" s="85" ph="1"/>
    </row>
    <row r="284" spans="27:33" ht="25.2" x14ac:dyDescent="0.4">
      <c r="AA284" s="85" ph="1"/>
      <c r="AB284" s="85" ph="1"/>
      <c r="AC284" s="85" ph="1"/>
      <c r="AD284" s="85" ph="1"/>
      <c r="AE284" s="85" ph="1"/>
      <c r="AF284" s="85" ph="1"/>
      <c r="AG284" s="85" ph="1"/>
    </row>
    <row r="285" spans="27:33" ht="25.2" x14ac:dyDescent="0.4">
      <c r="AA285" s="85" ph="1"/>
      <c r="AB285" s="85" ph="1"/>
      <c r="AC285" s="85" ph="1"/>
      <c r="AD285" s="85" ph="1"/>
      <c r="AE285" s="85" ph="1"/>
      <c r="AF285" s="85" ph="1"/>
      <c r="AG285" s="85" ph="1"/>
    </row>
    <row r="286" spans="27:33" ht="25.2" x14ac:dyDescent="0.4">
      <c r="AA286" s="85" ph="1"/>
      <c r="AB286" s="85" ph="1"/>
      <c r="AC286" s="85" ph="1"/>
      <c r="AD286" s="85" ph="1"/>
      <c r="AE286" s="85" ph="1"/>
      <c r="AF286" s="85" ph="1"/>
      <c r="AG286" s="85" ph="1"/>
    </row>
    <row r="288" spans="27:33" ht="25.2" x14ac:dyDescent="0.4">
      <c r="AA288" s="85" ph="1"/>
      <c r="AB288" s="85" ph="1"/>
      <c r="AC288" s="85" ph="1"/>
      <c r="AD288" s="85" ph="1"/>
      <c r="AE288" s="85" ph="1"/>
      <c r="AF288" s="85" ph="1"/>
      <c r="AG288" s="85" ph="1"/>
    </row>
    <row r="289" spans="27:33" ht="25.2" x14ac:dyDescent="0.4">
      <c r="AA289" s="85" ph="1"/>
      <c r="AB289" s="85" ph="1"/>
      <c r="AC289" s="85" ph="1"/>
      <c r="AD289" s="85" ph="1"/>
      <c r="AE289" s="85" ph="1"/>
      <c r="AF289" s="85" ph="1"/>
      <c r="AG289" s="85" ph="1"/>
    </row>
    <row r="290" spans="27:33" ht="25.2" x14ac:dyDescent="0.4">
      <c r="AA290" s="85" ph="1"/>
      <c r="AB290" s="85" ph="1"/>
      <c r="AC290" s="85" ph="1"/>
      <c r="AD290" s="85" ph="1"/>
      <c r="AE290" s="85" ph="1"/>
      <c r="AF290" s="85" ph="1"/>
      <c r="AG290" s="85" ph="1"/>
    </row>
    <row r="291" spans="27:33" ht="25.2" x14ac:dyDescent="0.4">
      <c r="AA291" s="85" ph="1"/>
      <c r="AB291" s="85" ph="1"/>
      <c r="AC291" s="85" ph="1"/>
      <c r="AD291" s="85" ph="1"/>
      <c r="AE291" s="85" ph="1"/>
      <c r="AF291" s="85" ph="1"/>
      <c r="AG291" s="85" ph="1"/>
    </row>
    <row r="293" spans="27:33" ht="25.2" x14ac:dyDescent="0.4">
      <c r="AA293" s="85" ph="1"/>
      <c r="AB293" s="85" ph="1"/>
      <c r="AC293" s="85" ph="1"/>
      <c r="AD293" s="85" ph="1"/>
      <c r="AE293" s="85" ph="1"/>
      <c r="AF293" s="85" ph="1"/>
      <c r="AG293" s="85" ph="1"/>
    </row>
    <row r="295" spans="27:33" ht="25.2" x14ac:dyDescent="0.4">
      <c r="AA295" s="85" ph="1"/>
      <c r="AB295" s="85" ph="1"/>
      <c r="AC295" s="85" ph="1"/>
      <c r="AD295" s="85" ph="1"/>
      <c r="AE295" s="85" ph="1"/>
      <c r="AF295" s="85" ph="1"/>
      <c r="AG295" s="85" ph="1"/>
    </row>
    <row r="296" spans="27:33" ht="25.2" x14ac:dyDescent="0.4">
      <c r="AA296" s="85" ph="1"/>
      <c r="AB296" s="85" ph="1"/>
      <c r="AC296" s="85" ph="1"/>
      <c r="AD296" s="85" ph="1"/>
      <c r="AE296" s="85" ph="1"/>
      <c r="AF296" s="85" ph="1"/>
      <c r="AG296" s="85" ph="1"/>
    </row>
    <row r="297" spans="27:33" ht="25.2" x14ac:dyDescent="0.4">
      <c r="AA297" s="85" ph="1"/>
      <c r="AB297" s="85" ph="1"/>
      <c r="AC297" s="85" ph="1"/>
      <c r="AD297" s="85" ph="1"/>
      <c r="AE297" s="85" ph="1"/>
      <c r="AF297" s="85" ph="1"/>
      <c r="AG297" s="85" ph="1"/>
    </row>
    <row r="298" spans="27:33" ht="25.2" x14ac:dyDescent="0.4">
      <c r="AA298" s="85" ph="1"/>
      <c r="AB298" s="85" ph="1"/>
      <c r="AC298" s="85" ph="1"/>
      <c r="AD298" s="85" ph="1"/>
      <c r="AE298" s="85" ph="1"/>
      <c r="AF298" s="85" ph="1"/>
      <c r="AG298" s="85" ph="1"/>
    </row>
    <row r="300" spans="27:33" ht="25.2" x14ac:dyDescent="0.4">
      <c r="AA300" s="85" ph="1"/>
      <c r="AB300" s="85" ph="1"/>
      <c r="AC300" s="85" ph="1"/>
      <c r="AD300" s="85" ph="1"/>
      <c r="AE300" s="85" ph="1"/>
      <c r="AF300" s="85" ph="1"/>
      <c r="AG300" s="85" ph="1"/>
    </row>
    <row r="301" spans="27:33" ht="25.2" x14ac:dyDescent="0.4">
      <c r="AA301" s="85" ph="1"/>
      <c r="AB301" s="85" ph="1"/>
      <c r="AC301" s="85" ph="1"/>
      <c r="AD301" s="85" ph="1"/>
      <c r="AE301" s="85" ph="1"/>
      <c r="AF301" s="85" ph="1"/>
      <c r="AG301" s="85" ph="1"/>
    </row>
    <row r="302" spans="27:33" ht="25.2" x14ac:dyDescent="0.4">
      <c r="AA302" s="85" ph="1"/>
      <c r="AB302" s="85" ph="1"/>
      <c r="AC302" s="85" ph="1"/>
      <c r="AD302" s="85" ph="1"/>
      <c r="AE302" s="85" ph="1"/>
      <c r="AF302" s="85" ph="1"/>
      <c r="AG302" s="85" ph="1"/>
    </row>
    <row r="303" spans="27:33" ht="25.2" x14ac:dyDescent="0.4">
      <c r="AA303" s="85" ph="1"/>
      <c r="AB303" s="85" ph="1"/>
      <c r="AC303" s="85" ph="1"/>
      <c r="AD303" s="85" ph="1"/>
      <c r="AE303" s="85" ph="1"/>
      <c r="AF303" s="85" ph="1"/>
      <c r="AG303" s="85" ph="1"/>
    </row>
    <row r="305" spans="27:33" ht="25.2" x14ac:dyDescent="0.4">
      <c r="AA305" s="85" ph="1"/>
      <c r="AB305" s="85" ph="1"/>
      <c r="AC305" s="85" ph="1"/>
      <c r="AD305" s="85" ph="1"/>
      <c r="AE305" s="85" ph="1"/>
      <c r="AF305" s="85" ph="1"/>
      <c r="AG305" s="85" ph="1"/>
    </row>
    <row r="306" spans="27:33" ht="25.2" x14ac:dyDescent="0.4">
      <c r="AA306" s="85" ph="1"/>
      <c r="AB306" s="85" ph="1"/>
      <c r="AC306" s="85" ph="1"/>
      <c r="AD306" s="85" ph="1"/>
      <c r="AE306" s="85" ph="1"/>
      <c r="AF306" s="85" ph="1"/>
      <c r="AG306" s="85" ph="1"/>
    </row>
    <row r="307" spans="27:33" ht="25.2" x14ac:dyDescent="0.4">
      <c r="AA307" s="85" ph="1"/>
      <c r="AB307" s="85" ph="1"/>
      <c r="AC307" s="85" ph="1"/>
      <c r="AD307" s="85" ph="1"/>
      <c r="AE307" s="85" ph="1"/>
      <c r="AF307" s="85" ph="1"/>
      <c r="AG307" s="85" ph="1"/>
    </row>
    <row r="308" spans="27:33" ht="25.2" x14ac:dyDescent="0.4">
      <c r="AA308" s="85" ph="1"/>
      <c r="AB308" s="85" ph="1"/>
      <c r="AC308" s="85" ph="1"/>
      <c r="AD308" s="85" ph="1"/>
      <c r="AE308" s="85" ph="1"/>
      <c r="AF308" s="85" ph="1"/>
      <c r="AG308" s="85" ph="1"/>
    </row>
    <row r="309" spans="27:33" ht="25.2" x14ac:dyDescent="0.4">
      <c r="AA309" s="85" ph="1"/>
      <c r="AB309" s="85" ph="1"/>
      <c r="AC309" s="85" ph="1"/>
      <c r="AD309" s="85" ph="1"/>
      <c r="AE309" s="85" ph="1"/>
      <c r="AF309" s="85" ph="1"/>
      <c r="AG309" s="85" ph="1"/>
    </row>
    <row r="310" spans="27:33" ht="25.2" x14ac:dyDescent="0.4">
      <c r="AA310" s="85" ph="1"/>
      <c r="AB310" s="85" ph="1"/>
      <c r="AC310" s="85" ph="1"/>
      <c r="AD310" s="85" ph="1"/>
      <c r="AE310" s="85" ph="1"/>
      <c r="AF310" s="85" ph="1"/>
      <c r="AG310" s="85" ph="1"/>
    </row>
    <row r="311" spans="27:33" ht="25.2" x14ac:dyDescent="0.4">
      <c r="AA311" s="85" ph="1"/>
      <c r="AB311" s="85" ph="1"/>
      <c r="AC311" s="85" ph="1"/>
      <c r="AD311" s="85" ph="1"/>
      <c r="AE311" s="85" ph="1"/>
      <c r="AF311" s="85" ph="1"/>
      <c r="AG311" s="85" ph="1"/>
    </row>
    <row r="313" spans="27:33" ht="25.2" x14ac:dyDescent="0.4">
      <c r="AA313" s="85" ph="1"/>
      <c r="AB313" s="85" ph="1"/>
      <c r="AC313" s="85" ph="1"/>
      <c r="AD313" s="85" ph="1"/>
      <c r="AE313" s="85" ph="1"/>
      <c r="AF313" s="85" ph="1"/>
      <c r="AG313" s="85" ph="1"/>
    </row>
    <row r="314" spans="27:33" ht="25.2" x14ac:dyDescent="0.4">
      <c r="AA314" s="85" ph="1"/>
      <c r="AB314" s="85" ph="1"/>
      <c r="AC314" s="85" ph="1"/>
      <c r="AD314" s="85" ph="1"/>
      <c r="AE314" s="85" ph="1"/>
      <c r="AF314" s="85" ph="1"/>
      <c r="AG314" s="85" ph="1"/>
    </row>
    <row r="315" spans="27:33" ht="25.2" x14ac:dyDescent="0.4">
      <c r="AA315" s="85" ph="1"/>
      <c r="AB315" s="85" ph="1"/>
      <c r="AC315" s="85" ph="1"/>
      <c r="AD315" s="85" ph="1"/>
      <c r="AE315" s="85" ph="1"/>
      <c r="AF315" s="85" ph="1"/>
      <c r="AG315" s="85" ph="1"/>
    </row>
    <row r="316" spans="27:33" ht="25.2" x14ac:dyDescent="0.4">
      <c r="AA316" s="85" ph="1"/>
      <c r="AB316" s="85" ph="1"/>
      <c r="AC316" s="85" ph="1"/>
      <c r="AD316" s="85" ph="1"/>
      <c r="AE316" s="85" ph="1"/>
      <c r="AF316" s="85" ph="1"/>
      <c r="AG316" s="85" ph="1"/>
    </row>
    <row r="317" spans="27:33" ht="25.2" x14ac:dyDescent="0.4">
      <c r="AA317" s="85" ph="1"/>
      <c r="AB317" s="85" ph="1"/>
      <c r="AC317" s="85" ph="1"/>
      <c r="AD317" s="85" ph="1"/>
      <c r="AE317" s="85" ph="1"/>
      <c r="AF317" s="85" ph="1"/>
      <c r="AG317" s="85" ph="1"/>
    </row>
    <row r="318" spans="27:33" ht="25.2" x14ac:dyDescent="0.4">
      <c r="AA318" s="85" ph="1"/>
      <c r="AB318" s="85" ph="1"/>
      <c r="AC318" s="85" ph="1"/>
      <c r="AD318" s="85" ph="1"/>
      <c r="AE318" s="85" ph="1"/>
      <c r="AF318" s="85" ph="1"/>
      <c r="AG318" s="85" ph="1"/>
    </row>
    <row r="319" spans="27:33" ht="25.2" x14ac:dyDescent="0.4">
      <c r="AA319" s="85" ph="1"/>
      <c r="AB319" s="85" ph="1"/>
      <c r="AC319" s="85" ph="1"/>
      <c r="AD319" s="85" ph="1"/>
      <c r="AE319" s="85" ph="1"/>
      <c r="AF319" s="85" ph="1"/>
      <c r="AG319" s="85" ph="1"/>
    </row>
    <row r="321" spans="27:33" ht="25.2" x14ac:dyDescent="0.4">
      <c r="AA321" s="85" ph="1"/>
      <c r="AB321" s="85" ph="1"/>
      <c r="AC321" s="85" ph="1"/>
      <c r="AD321" s="85" ph="1"/>
      <c r="AE321" s="85" ph="1"/>
      <c r="AF321" s="85" ph="1"/>
      <c r="AG321" s="85" ph="1"/>
    </row>
    <row r="322" spans="27:33" ht="25.2" x14ac:dyDescent="0.4">
      <c r="AA322" s="85" ph="1"/>
      <c r="AB322" s="85" ph="1"/>
      <c r="AC322" s="85" ph="1"/>
      <c r="AD322" s="85" ph="1"/>
      <c r="AE322" s="85" ph="1"/>
      <c r="AF322" s="85" ph="1"/>
      <c r="AG322" s="85" ph="1"/>
    </row>
    <row r="323" spans="27:33" ht="25.2" x14ac:dyDescent="0.4">
      <c r="AA323" s="85" ph="1"/>
      <c r="AB323" s="85" ph="1"/>
      <c r="AC323" s="85" ph="1"/>
      <c r="AD323" s="85" ph="1"/>
      <c r="AE323" s="85" ph="1"/>
      <c r="AF323" s="85" ph="1"/>
      <c r="AG323" s="85" ph="1"/>
    </row>
    <row r="324" spans="27:33" ht="25.2" x14ac:dyDescent="0.4">
      <c r="AA324" s="85" ph="1"/>
      <c r="AB324" s="85" ph="1"/>
      <c r="AC324" s="85" ph="1"/>
      <c r="AD324" s="85" ph="1"/>
      <c r="AE324" s="85" ph="1"/>
      <c r="AF324" s="85" ph="1"/>
      <c r="AG324" s="85" ph="1"/>
    </row>
    <row r="326" spans="27:33" ht="25.2" x14ac:dyDescent="0.4">
      <c r="AA326" s="85" ph="1"/>
      <c r="AB326" s="85" ph="1"/>
      <c r="AC326" s="85" ph="1"/>
      <c r="AD326" s="85" ph="1"/>
      <c r="AE326" s="85" ph="1"/>
      <c r="AF326" s="85" ph="1"/>
      <c r="AG326" s="85" ph="1"/>
    </row>
    <row r="328" spans="27:33" ht="25.2" x14ac:dyDescent="0.4">
      <c r="AA328" s="85" ph="1"/>
      <c r="AB328" s="85" ph="1"/>
      <c r="AC328" s="85" ph="1"/>
      <c r="AD328" s="85" ph="1"/>
      <c r="AE328" s="85" ph="1"/>
      <c r="AF328" s="85" ph="1"/>
      <c r="AG328" s="85" ph="1"/>
    </row>
    <row r="329" spans="27:33" ht="25.2" x14ac:dyDescent="0.4">
      <c r="AA329" s="85" ph="1"/>
      <c r="AB329" s="85" ph="1"/>
      <c r="AC329" s="85" ph="1"/>
      <c r="AD329" s="85" ph="1"/>
      <c r="AE329" s="85" ph="1"/>
      <c r="AF329" s="85" ph="1"/>
      <c r="AG329" s="85" ph="1"/>
    </row>
    <row r="330" spans="27:33" ht="25.2" x14ac:dyDescent="0.4">
      <c r="AA330" s="85" ph="1"/>
      <c r="AB330" s="85" ph="1"/>
      <c r="AC330" s="85" ph="1"/>
      <c r="AD330" s="85" ph="1"/>
      <c r="AE330" s="85" ph="1"/>
      <c r="AF330" s="85" ph="1"/>
      <c r="AG330" s="85" ph="1"/>
    </row>
    <row r="331" spans="27:33" ht="25.2" x14ac:dyDescent="0.4">
      <c r="AA331" s="85" ph="1"/>
      <c r="AB331" s="85" ph="1"/>
      <c r="AC331" s="85" ph="1"/>
      <c r="AD331" s="85" ph="1"/>
      <c r="AE331" s="85" ph="1"/>
      <c r="AF331" s="85" ph="1"/>
      <c r="AG331" s="85" ph="1"/>
    </row>
    <row r="333" spans="27:33" ht="25.2" x14ac:dyDescent="0.4">
      <c r="AA333" s="85" ph="1"/>
      <c r="AB333" s="85" ph="1"/>
      <c r="AC333" s="85" ph="1"/>
      <c r="AD333" s="85" ph="1"/>
      <c r="AE333" s="85" ph="1"/>
      <c r="AF333" s="85" ph="1"/>
      <c r="AG333" s="85" ph="1"/>
    </row>
    <row r="334" spans="27:33" ht="25.2" x14ac:dyDescent="0.4">
      <c r="AA334" s="85" ph="1"/>
      <c r="AB334" s="85" ph="1"/>
      <c r="AC334" s="85" ph="1"/>
      <c r="AD334" s="85" ph="1"/>
      <c r="AE334" s="85" ph="1"/>
      <c r="AF334" s="85" ph="1"/>
      <c r="AG334" s="85" ph="1"/>
    </row>
    <row r="335" spans="27:33" ht="25.2" x14ac:dyDescent="0.4">
      <c r="AA335" s="85" ph="1"/>
      <c r="AB335" s="85" ph="1"/>
      <c r="AC335" s="85" ph="1"/>
      <c r="AD335" s="85" ph="1"/>
      <c r="AE335" s="85" ph="1"/>
      <c r="AF335" s="85" ph="1"/>
      <c r="AG335" s="85" ph="1"/>
    </row>
    <row r="336" spans="27:33" ht="25.2" x14ac:dyDescent="0.4">
      <c r="AA336" s="85" ph="1"/>
      <c r="AB336" s="85" ph="1"/>
      <c r="AC336" s="85" ph="1"/>
      <c r="AD336" s="85" ph="1"/>
      <c r="AE336" s="85" ph="1"/>
      <c r="AF336" s="85" ph="1"/>
      <c r="AG336" s="85" ph="1"/>
    </row>
    <row r="338" spans="27:33" ht="25.2" x14ac:dyDescent="0.4">
      <c r="AA338" s="85" ph="1"/>
      <c r="AB338" s="85" ph="1"/>
      <c r="AC338" s="85" ph="1"/>
      <c r="AD338" s="85" ph="1"/>
      <c r="AE338" s="85" ph="1"/>
      <c r="AF338" s="85" ph="1"/>
      <c r="AG338" s="85" ph="1"/>
    </row>
    <row r="339" spans="27:33" ht="25.2" x14ac:dyDescent="0.4">
      <c r="AA339" s="85" ph="1"/>
      <c r="AB339" s="85" ph="1"/>
      <c r="AC339" s="85" ph="1"/>
      <c r="AD339" s="85" ph="1"/>
      <c r="AE339" s="85" ph="1"/>
      <c r="AF339" s="85" ph="1"/>
      <c r="AG339" s="85" ph="1"/>
    </row>
    <row r="340" spans="27:33" ht="25.2" x14ac:dyDescent="0.4">
      <c r="AA340" s="85" ph="1"/>
      <c r="AB340" s="85" ph="1"/>
      <c r="AC340" s="85" ph="1"/>
      <c r="AD340" s="85" ph="1"/>
      <c r="AE340" s="85" ph="1"/>
      <c r="AF340" s="85" ph="1"/>
      <c r="AG340" s="85" ph="1"/>
    </row>
    <row r="341" spans="27:33" ht="25.2" x14ac:dyDescent="0.4">
      <c r="AA341" s="85" ph="1"/>
      <c r="AB341" s="85" ph="1"/>
      <c r="AC341" s="85" ph="1"/>
      <c r="AD341" s="85" ph="1"/>
      <c r="AE341" s="85" ph="1"/>
      <c r="AF341" s="85" ph="1"/>
      <c r="AG341" s="85" ph="1"/>
    </row>
    <row r="342" spans="27:33" ht="25.2" x14ac:dyDescent="0.4">
      <c r="AA342" s="85" ph="1"/>
      <c r="AB342" s="85" ph="1"/>
      <c r="AC342" s="85" ph="1"/>
      <c r="AD342" s="85" ph="1"/>
      <c r="AE342" s="85" ph="1"/>
      <c r="AF342" s="85" ph="1"/>
      <c r="AG342" s="85" ph="1"/>
    </row>
  </sheetData>
  <sheetProtection sheet="1" insertRows="0"/>
  <protectedRanges>
    <protectedRange sqref="U9:Y9 AG2:AX6 AG7:AM8 AS7:AX8 AG9:AX10 BS14:BU33 BN14:BP33 BF56:CI65 D56:AD65 D43:AA52 AG38:AK52 AT56:AV65 G2:Y8" name="範囲1"/>
    <protectedRange sqref="BA14:BC33 Q14:S33 BH18:BJ19 BE16:BM16 BE21:BM33 AI14:AK33 U14:AF33 AM14:AX33 C14:N33" name="範囲1_1"/>
    <protectedRange sqref="D38:R42" name="範囲1_2"/>
    <protectedRange sqref="X38:AA42" name="範囲1_3"/>
    <protectedRange sqref="S38:W42" name="範囲1_4"/>
  </protectedRanges>
  <mergeCells count="1180">
    <mergeCell ref="BO101:BU101"/>
    <mergeCell ref="B103:I103"/>
    <mergeCell ref="C104:K104"/>
    <mergeCell ref="L104:AS104"/>
    <mergeCell ref="AF101:AI101"/>
    <mergeCell ref="AJ101:AM101"/>
    <mergeCell ref="AN101:AQ101"/>
    <mergeCell ref="AR101:AU101"/>
    <mergeCell ref="AV101:AY101"/>
    <mergeCell ref="AZ101:BC101"/>
    <mergeCell ref="B101:M101"/>
    <mergeCell ref="N101:P101"/>
    <mergeCell ref="Q101:S101"/>
    <mergeCell ref="T101:W101"/>
    <mergeCell ref="X101:AA101"/>
    <mergeCell ref="AB101:AE101"/>
    <mergeCell ref="C108:K108"/>
    <mergeCell ref="L108:U108"/>
    <mergeCell ref="V108:Z108"/>
    <mergeCell ref="AA108:AG108"/>
    <mergeCell ref="AH108:AL108"/>
    <mergeCell ref="AM108:AS108"/>
    <mergeCell ref="C107:K107"/>
    <mergeCell ref="L107:U107"/>
    <mergeCell ref="V107:Z107"/>
    <mergeCell ref="AA107:AG107"/>
    <mergeCell ref="AH107:AL107"/>
    <mergeCell ref="AM107:AS107"/>
    <mergeCell ref="C105:K105"/>
    <mergeCell ref="L105:AS105"/>
    <mergeCell ref="C106:K106"/>
    <mergeCell ref="L106:U106"/>
    <mergeCell ref="B100:M100"/>
    <mergeCell ref="N100:P100"/>
    <mergeCell ref="Q100:S100"/>
    <mergeCell ref="T100:W100"/>
    <mergeCell ref="X100:AA100"/>
    <mergeCell ref="AB100:AE100"/>
    <mergeCell ref="AF100:AI100"/>
    <mergeCell ref="AJ100:AM100"/>
    <mergeCell ref="AN100:AQ100"/>
    <mergeCell ref="V106:Z106"/>
    <mergeCell ref="AA106:AG106"/>
    <mergeCell ref="AH106:AL106"/>
    <mergeCell ref="AM106:AS106"/>
    <mergeCell ref="AN99:AQ99"/>
    <mergeCell ref="AR99:AU99"/>
    <mergeCell ref="AV99:AY99"/>
    <mergeCell ref="AZ99:BC99"/>
    <mergeCell ref="BD99:BG99"/>
    <mergeCell ref="BH99:BN99"/>
    <mergeCell ref="BD101:BG101"/>
    <mergeCell ref="BH101:BN101"/>
    <mergeCell ref="T98:W98"/>
    <mergeCell ref="X98:AA98"/>
    <mergeCell ref="AB98:AE98"/>
    <mergeCell ref="AF98:AI98"/>
    <mergeCell ref="AF97:AI97"/>
    <mergeCell ref="AJ97:AM97"/>
    <mergeCell ref="AN97:AQ97"/>
    <mergeCell ref="AR97:AU97"/>
    <mergeCell ref="AV97:AY97"/>
    <mergeCell ref="AZ97:BC97"/>
    <mergeCell ref="AR100:AU100"/>
    <mergeCell ref="AV100:AY100"/>
    <mergeCell ref="AZ100:BC100"/>
    <mergeCell ref="BD100:BG100"/>
    <mergeCell ref="BH100:BN100"/>
    <mergeCell ref="BO100:BU100"/>
    <mergeCell ref="BO99:BU99"/>
    <mergeCell ref="AB96:AE96"/>
    <mergeCell ref="AF96:AI96"/>
    <mergeCell ref="AJ96:AM96"/>
    <mergeCell ref="AN96:AQ96"/>
    <mergeCell ref="B95:M95"/>
    <mergeCell ref="N95:S95"/>
    <mergeCell ref="T95:AA95"/>
    <mergeCell ref="AB95:AQ95"/>
    <mergeCell ref="AR95:BG95"/>
    <mergeCell ref="BH95:BU95"/>
    <mergeCell ref="BH98:BN98"/>
    <mergeCell ref="BO98:BU98"/>
    <mergeCell ref="B99:M99"/>
    <mergeCell ref="N99:P99"/>
    <mergeCell ref="Q99:S99"/>
    <mergeCell ref="T99:W99"/>
    <mergeCell ref="X99:AA99"/>
    <mergeCell ref="AB99:AE99"/>
    <mergeCell ref="AF99:AI99"/>
    <mergeCell ref="AJ99:AM99"/>
    <mergeCell ref="AJ98:AM98"/>
    <mergeCell ref="AN98:AQ98"/>
    <mergeCell ref="AR98:AU98"/>
    <mergeCell ref="AV98:AY98"/>
    <mergeCell ref="AZ98:BC98"/>
    <mergeCell ref="BD98:BG98"/>
    <mergeCell ref="BD97:BG97"/>
    <mergeCell ref="BH97:BN97"/>
    <mergeCell ref="BO97:BU97"/>
    <mergeCell ref="B98:M98"/>
    <mergeCell ref="N98:P98"/>
    <mergeCell ref="Q98:S98"/>
    <mergeCell ref="CJ93:CQ93"/>
    <mergeCell ref="CR93:CU93"/>
    <mergeCell ref="AZ93:BC93"/>
    <mergeCell ref="BD93:BG93"/>
    <mergeCell ref="BH93:BJ93"/>
    <mergeCell ref="BK93:BM93"/>
    <mergeCell ref="BN93:BP93"/>
    <mergeCell ref="BQ93:BS93"/>
    <mergeCell ref="AB93:AE93"/>
    <mergeCell ref="AF93:AI93"/>
    <mergeCell ref="AJ93:AM93"/>
    <mergeCell ref="AN93:AQ93"/>
    <mergeCell ref="AR93:AU93"/>
    <mergeCell ref="AV93:AY93"/>
    <mergeCell ref="B97:M97"/>
    <mergeCell ref="N97:P97"/>
    <mergeCell ref="Q97:S97"/>
    <mergeCell ref="T97:W97"/>
    <mergeCell ref="X97:AA97"/>
    <mergeCell ref="AB97:AE97"/>
    <mergeCell ref="AR96:AU96"/>
    <mergeCell ref="AV96:AY96"/>
    <mergeCell ref="AZ96:BC96"/>
    <mergeCell ref="BD96:BG96"/>
    <mergeCell ref="BH96:BN96"/>
    <mergeCell ref="BO96:BU96"/>
    <mergeCell ref="BV95:CU101"/>
    <mergeCell ref="B96:M96"/>
    <mergeCell ref="N96:P96"/>
    <mergeCell ref="Q96:S96"/>
    <mergeCell ref="T96:W96"/>
    <mergeCell ref="X96:AA96"/>
    <mergeCell ref="BX92:CA92"/>
    <mergeCell ref="CB92:CE92"/>
    <mergeCell ref="CF92:CI92"/>
    <mergeCell ref="CJ92:CQ92"/>
    <mergeCell ref="CR92:CU92"/>
    <mergeCell ref="B93:M93"/>
    <mergeCell ref="N93:P93"/>
    <mergeCell ref="Q93:S93"/>
    <mergeCell ref="T93:W93"/>
    <mergeCell ref="X93:AA93"/>
    <mergeCell ref="BD92:BG92"/>
    <mergeCell ref="BH92:BJ92"/>
    <mergeCell ref="BK92:BM92"/>
    <mergeCell ref="BN92:BP92"/>
    <mergeCell ref="BQ92:BS92"/>
    <mergeCell ref="BT92:BW92"/>
    <mergeCell ref="AF92:AI92"/>
    <mergeCell ref="AJ92:AM92"/>
    <mergeCell ref="AN92:AQ92"/>
    <mergeCell ref="AR92:AU92"/>
    <mergeCell ref="AV92:AY92"/>
    <mergeCell ref="AZ92:BC92"/>
    <mergeCell ref="B92:M92"/>
    <mergeCell ref="N92:P92"/>
    <mergeCell ref="Q92:S92"/>
    <mergeCell ref="T92:W92"/>
    <mergeCell ref="X92:AA92"/>
    <mergeCell ref="AB92:AE92"/>
    <mergeCell ref="BT93:BW93"/>
    <mergeCell ref="BX93:CA93"/>
    <mergeCell ref="CB93:CE93"/>
    <mergeCell ref="CF93:CI93"/>
    <mergeCell ref="BX91:CA91"/>
    <mergeCell ref="CB91:CE91"/>
    <mergeCell ref="CF91:CI91"/>
    <mergeCell ref="CJ91:CQ91"/>
    <mergeCell ref="CR91:CU91"/>
    <mergeCell ref="AZ91:BC91"/>
    <mergeCell ref="BD91:BG91"/>
    <mergeCell ref="BH91:BJ91"/>
    <mergeCell ref="BK91:BM91"/>
    <mergeCell ref="BN91:BP91"/>
    <mergeCell ref="BQ91:BS91"/>
    <mergeCell ref="AB91:AE91"/>
    <mergeCell ref="AF91:AI91"/>
    <mergeCell ref="AJ91:AM91"/>
    <mergeCell ref="AN91:AQ91"/>
    <mergeCell ref="AR91:AU91"/>
    <mergeCell ref="AV91:AY91"/>
    <mergeCell ref="B91:M91"/>
    <mergeCell ref="N91:P91"/>
    <mergeCell ref="Q91:S91"/>
    <mergeCell ref="T91:W91"/>
    <mergeCell ref="X91:AA91"/>
    <mergeCell ref="BD90:BG90"/>
    <mergeCell ref="BH90:BJ90"/>
    <mergeCell ref="BK90:BM90"/>
    <mergeCell ref="BN90:BP90"/>
    <mergeCell ref="BQ90:BS90"/>
    <mergeCell ref="BT90:BW90"/>
    <mergeCell ref="AF90:AI90"/>
    <mergeCell ref="AJ90:AM90"/>
    <mergeCell ref="AN90:AQ90"/>
    <mergeCell ref="AR90:AU90"/>
    <mergeCell ref="AV90:AY90"/>
    <mergeCell ref="AZ90:BC90"/>
    <mergeCell ref="B90:M90"/>
    <mergeCell ref="N90:P90"/>
    <mergeCell ref="Q90:S90"/>
    <mergeCell ref="T90:W90"/>
    <mergeCell ref="X90:AA90"/>
    <mergeCell ref="AB90:AE90"/>
    <mergeCell ref="BT91:BW91"/>
    <mergeCell ref="CJ89:CQ89"/>
    <mergeCell ref="CR89:CU89"/>
    <mergeCell ref="AZ89:BC89"/>
    <mergeCell ref="BD89:BG89"/>
    <mergeCell ref="BH89:BJ89"/>
    <mergeCell ref="BK89:BM89"/>
    <mergeCell ref="BN89:BP89"/>
    <mergeCell ref="BQ89:BS89"/>
    <mergeCell ref="AB89:AE89"/>
    <mergeCell ref="AF89:AI89"/>
    <mergeCell ref="AJ89:AM89"/>
    <mergeCell ref="AN89:AQ89"/>
    <mergeCell ref="AR89:AU89"/>
    <mergeCell ref="AV89:AY89"/>
    <mergeCell ref="BX90:CA90"/>
    <mergeCell ref="CB90:CE90"/>
    <mergeCell ref="CF90:CI90"/>
    <mergeCell ref="CJ90:CQ90"/>
    <mergeCell ref="CR90:CU90"/>
    <mergeCell ref="BX88:CA88"/>
    <mergeCell ref="CB88:CE88"/>
    <mergeCell ref="CF88:CI88"/>
    <mergeCell ref="CJ88:CQ88"/>
    <mergeCell ref="CR88:CU88"/>
    <mergeCell ref="B89:M89"/>
    <mergeCell ref="N89:P89"/>
    <mergeCell ref="Q89:S89"/>
    <mergeCell ref="T89:W89"/>
    <mergeCell ref="X89:AA89"/>
    <mergeCell ref="BD88:BG88"/>
    <mergeCell ref="BH88:BJ88"/>
    <mergeCell ref="BK88:BM88"/>
    <mergeCell ref="BN88:BP88"/>
    <mergeCell ref="BQ88:BS88"/>
    <mergeCell ref="BT88:BW88"/>
    <mergeCell ref="AF88:AI88"/>
    <mergeCell ref="AJ88:AM88"/>
    <mergeCell ref="AN88:AQ88"/>
    <mergeCell ref="AR88:AU88"/>
    <mergeCell ref="AV88:AY88"/>
    <mergeCell ref="AZ88:BC88"/>
    <mergeCell ref="B88:M88"/>
    <mergeCell ref="N88:P88"/>
    <mergeCell ref="Q88:S88"/>
    <mergeCell ref="T88:W88"/>
    <mergeCell ref="X88:AA88"/>
    <mergeCell ref="AB88:AE88"/>
    <mergeCell ref="BT89:BW89"/>
    <mergeCell ref="BX89:CA89"/>
    <mergeCell ref="CB89:CE89"/>
    <mergeCell ref="CF89:CI89"/>
    <mergeCell ref="B86:BH86"/>
    <mergeCell ref="B87:M87"/>
    <mergeCell ref="N87:S87"/>
    <mergeCell ref="T87:AA87"/>
    <mergeCell ref="AB87:AQ87"/>
    <mergeCell ref="AR87:BG87"/>
    <mergeCell ref="BH87:CU87"/>
    <mergeCell ref="AW83:AY83"/>
    <mergeCell ref="AZ83:BB83"/>
    <mergeCell ref="BC83:BE83"/>
    <mergeCell ref="BF83:BG83"/>
    <mergeCell ref="BH83:CK83"/>
    <mergeCell ref="AE83:AG83"/>
    <mergeCell ref="AH83:AJ83"/>
    <mergeCell ref="AK83:AM83"/>
    <mergeCell ref="AN83:AP83"/>
    <mergeCell ref="AQ83:AS83"/>
    <mergeCell ref="AT83:AV83"/>
    <mergeCell ref="BC82:BE82"/>
    <mergeCell ref="BF82:BG82"/>
    <mergeCell ref="BH82:CK82"/>
    <mergeCell ref="B83:C83"/>
    <mergeCell ref="D83:M83"/>
    <mergeCell ref="N83:R83"/>
    <mergeCell ref="S83:W83"/>
    <mergeCell ref="X83:Y83"/>
    <mergeCell ref="Z83:AA83"/>
    <mergeCell ref="AB83:AD83"/>
    <mergeCell ref="AK82:AM82"/>
    <mergeCell ref="AN82:AP82"/>
    <mergeCell ref="AQ82:AS82"/>
    <mergeCell ref="AT82:AV82"/>
    <mergeCell ref="AW82:AY82"/>
    <mergeCell ref="AZ82:BB82"/>
    <mergeCell ref="BH81:CK81"/>
    <mergeCell ref="B82:C82"/>
    <mergeCell ref="D82:M82"/>
    <mergeCell ref="N82:R82"/>
    <mergeCell ref="S82:W82"/>
    <mergeCell ref="X82:Y82"/>
    <mergeCell ref="Z82:AA82"/>
    <mergeCell ref="AB82:AD82"/>
    <mergeCell ref="AE82:AG82"/>
    <mergeCell ref="AH82:AJ82"/>
    <mergeCell ref="AQ81:AS81"/>
    <mergeCell ref="AT81:AV81"/>
    <mergeCell ref="AW81:AY81"/>
    <mergeCell ref="AZ81:BB81"/>
    <mergeCell ref="BC81:BE81"/>
    <mergeCell ref="BF81:BG81"/>
    <mergeCell ref="Z81:AA81"/>
    <mergeCell ref="AB81:AD81"/>
    <mergeCell ref="AE81:AG81"/>
    <mergeCell ref="AH81:AJ81"/>
    <mergeCell ref="AK81:AM81"/>
    <mergeCell ref="AN81:AP81"/>
    <mergeCell ref="AW80:AY80"/>
    <mergeCell ref="AZ80:BB80"/>
    <mergeCell ref="BC80:BE80"/>
    <mergeCell ref="BF80:BG80"/>
    <mergeCell ref="BH80:CK80"/>
    <mergeCell ref="B81:C81"/>
    <mergeCell ref="D81:M81"/>
    <mergeCell ref="N81:R81"/>
    <mergeCell ref="S81:W81"/>
    <mergeCell ref="X81:Y81"/>
    <mergeCell ref="AE80:AG80"/>
    <mergeCell ref="AH80:AJ80"/>
    <mergeCell ref="AK80:AM80"/>
    <mergeCell ref="AN80:AP80"/>
    <mergeCell ref="AQ80:AS80"/>
    <mergeCell ref="AT80:AV80"/>
    <mergeCell ref="BC79:BE79"/>
    <mergeCell ref="BF79:BG79"/>
    <mergeCell ref="BH79:CK79"/>
    <mergeCell ref="B80:C80"/>
    <mergeCell ref="D80:M80"/>
    <mergeCell ref="N80:R80"/>
    <mergeCell ref="S80:W80"/>
    <mergeCell ref="X80:Y80"/>
    <mergeCell ref="Z80:AA80"/>
    <mergeCell ref="AB80:AD80"/>
    <mergeCell ref="AK79:AM79"/>
    <mergeCell ref="AN79:AP79"/>
    <mergeCell ref="AQ79:AS79"/>
    <mergeCell ref="AT79:AV79"/>
    <mergeCell ref="AW79:AY79"/>
    <mergeCell ref="AZ79:BB79"/>
    <mergeCell ref="B79:C79"/>
    <mergeCell ref="D79:M79"/>
    <mergeCell ref="N79:R79"/>
    <mergeCell ref="S79:W79"/>
    <mergeCell ref="X79:Y79"/>
    <mergeCell ref="Z79:AA79"/>
    <mergeCell ref="AB79:AD79"/>
    <mergeCell ref="AE79:AG79"/>
    <mergeCell ref="AH79:AJ79"/>
    <mergeCell ref="AQ78:AS78"/>
    <mergeCell ref="AT78:AV78"/>
    <mergeCell ref="AW78:AY78"/>
    <mergeCell ref="AZ78:BB78"/>
    <mergeCell ref="BC78:BE78"/>
    <mergeCell ref="BF78:BG78"/>
    <mergeCell ref="Z78:AA78"/>
    <mergeCell ref="AB78:AD78"/>
    <mergeCell ref="AE78:AG78"/>
    <mergeCell ref="AH78:AJ78"/>
    <mergeCell ref="AK78:AM78"/>
    <mergeCell ref="AN78:AP78"/>
    <mergeCell ref="B77:AA77"/>
    <mergeCell ref="AB77:AG77"/>
    <mergeCell ref="AH77:AM77"/>
    <mergeCell ref="AN77:AS77"/>
    <mergeCell ref="AZ77:BE77"/>
    <mergeCell ref="B78:C78"/>
    <mergeCell ref="D78:M78"/>
    <mergeCell ref="N78:R78"/>
    <mergeCell ref="S78:W78"/>
    <mergeCell ref="X78:Y78"/>
    <mergeCell ref="AZ74:BB74"/>
    <mergeCell ref="BC74:BE74"/>
    <mergeCell ref="BF74:BG74"/>
    <mergeCell ref="BH74:BQ74"/>
    <mergeCell ref="BR74:CA74"/>
    <mergeCell ref="CB74:CK74"/>
    <mergeCell ref="AH74:AJ74"/>
    <mergeCell ref="AK74:AM74"/>
    <mergeCell ref="AN74:AP74"/>
    <mergeCell ref="AQ74:AS74"/>
    <mergeCell ref="AT74:AV74"/>
    <mergeCell ref="AW74:AY74"/>
    <mergeCell ref="BH78:CK78"/>
    <mergeCell ref="BR73:CA73"/>
    <mergeCell ref="CB73:CK73"/>
    <mergeCell ref="B74:C74"/>
    <mergeCell ref="D74:M74"/>
    <mergeCell ref="N74:R74"/>
    <mergeCell ref="S74:T74"/>
    <mergeCell ref="U74:V74"/>
    <mergeCell ref="W74:AA74"/>
    <mergeCell ref="AB74:AD74"/>
    <mergeCell ref="AE74:AG74"/>
    <mergeCell ref="AT73:AV73"/>
    <mergeCell ref="AW73:AY73"/>
    <mergeCell ref="AZ73:BB73"/>
    <mergeCell ref="BC73:BE73"/>
    <mergeCell ref="BF73:BG73"/>
    <mergeCell ref="BH73:BQ73"/>
    <mergeCell ref="AB73:AD73"/>
    <mergeCell ref="AE73:AG73"/>
    <mergeCell ref="AH73:AJ73"/>
    <mergeCell ref="AK73:AM73"/>
    <mergeCell ref="AN73:AP73"/>
    <mergeCell ref="AQ73:AS73"/>
    <mergeCell ref="B73:C73"/>
    <mergeCell ref="D73:M73"/>
    <mergeCell ref="N73:R73"/>
    <mergeCell ref="S73:T73"/>
    <mergeCell ref="U73:V73"/>
    <mergeCell ref="W73:AA73"/>
    <mergeCell ref="AZ72:BB72"/>
    <mergeCell ref="BC72:BE72"/>
    <mergeCell ref="BF72:BG72"/>
    <mergeCell ref="BH72:BQ72"/>
    <mergeCell ref="BR72:CA72"/>
    <mergeCell ref="CB72:CK72"/>
    <mergeCell ref="AH72:AJ72"/>
    <mergeCell ref="AK72:AM72"/>
    <mergeCell ref="AN72:AP72"/>
    <mergeCell ref="AQ72:AS72"/>
    <mergeCell ref="AT72:AV72"/>
    <mergeCell ref="AW72:AY72"/>
    <mergeCell ref="BR71:CA71"/>
    <mergeCell ref="CB71:CK71"/>
    <mergeCell ref="B72:C72"/>
    <mergeCell ref="D72:M72"/>
    <mergeCell ref="N72:R72"/>
    <mergeCell ref="S72:T72"/>
    <mergeCell ref="U72:V72"/>
    <mergeCell ref="W72:AA72"/>
    <mergeCell ref="AB72:AD72"/>
    <mergeCell ref="AE72:AG72"/>
    <mergeCell ref="AT71:AV71"/>
    <mergeCell ref="AW71:AY71"/>
    <mergeCell ref="AZ71:BB71"/>
    <mergeCell ref="BC71:BE71"/>
    <mergeCell ref="BF71:BG71"/>
    <mergeCell ref="BH71:BQ71"/>
    <mergeCell ref="AB71:AD71"/>
    <mergeCell ref="AE71:AG71"/>
    <mergeCell ref="AH71:AJ71"/>
    <mergeCell ref="AK71:AM71"/>
    <mergeCell ref="AN71:AP71"/>
    <mergeCell ref="AQ71:AS71"/>
    <mergeCell ref="B71:C71"/>
    <mergeCell ref="D71:M71"/>
    <mergeCell ref="N71:R71"/>
    <mergeCell ref="S71:T71"/>
    <mergeCell ref="U71:V71"/>
    <mergeCell ref="W71:AA71"/>
    <mergeCell ref="AZ70:BB70"/>
    <mergeCell ref="BC70:BE70"/>
    <mergeCell ref="BF70:BG70"/>
    <mergeCell ref="BH70:BQ70"/>
    <mergeCell ref="BR70:CA70"/>
    <mergeCell ref="CB70:CK70"/>
    <mergeCell ref="AH70:AJ70"/>
    <mergeCell ref="AK70:AM70"/>
    <mergeCell ref="AN70:AP70"/>
    <mergeCell ref="AQ70:AS70"/>
    <mergeCell ref="AT70:AV70"/>
    <mergeCell ref="AW70:AY70"/>
    <mergeCell ref="BR69:CA69"/>
    <mergeCell ref="CB69:CK69"/>
    <mergeCell ref="B70:C70"/>
    <mergeCell ref="D70:M70"/>
    <mergeCell ref="N70:R70"/>
    <mergeCell ref="S70:T70"/>
    <mergeCell ref="U70:V70"/>
    <mergeCell ref="W70:AA70"/>
    <mergeCell ref="AB70:AD70"/>
    <mergeCell ref="AE70:AG70"/>
    <mergeCell ref="AT69:AV69"/>
    <mergeCell ref="AW69:AY69"/>
    <mergeCell ref="AZ69:BB69"/>
    <mergeCell ref="BC69:BE69"/>
    <mergeCell ref="BF69:BG69"/>
    <mergeCell ref="BH69:BQ69"/>
    <mergeCell ref="AB69:AD69"/>
    <mergeCell ref="AE69:AG69"/>
    <mergeCell ref="AH69:AJ69"/>
    <mergeCell ref="AK69:AM69"/>
    <mergeCell ref="AN69:AP69"/>
    <mergeCell ref="AQ69:AS69"/>
    <mergeCell ref="B69:C69"/>
    <mergeCell ref="D69:M69"/>
    <mergeCell ref="N69:R69"/>
    <mergeCell ref="S69:T69"/>
    <mergeCell ref="U69:V69"/>
    <mergeCell ref="W69:AA69"/>
    <mergeCell ref="AW65:AY65"/>
    <mergeCell ref="AZ65:BB65"/>
    <mergeCell ref="BC65:BE65"/>
    <mergeCell ref="BF65:CI65"/>
    <mergeCell ref="B67:BG67"/>
    <mergeCell ref="C68:AA68"/>
    <mergeCell ref="AB68:AG68"/>
    <mergeCell ref="AH68:AM68"/>
    <mergeCell ref="AN68:AS68"/>
    <mergeCell ref="AZ68:BE68"/>
    <mergeCell ref="AE65:AG65"/>
    <mergeCell ref="AH65:AJ65"/>
    <mergeCell ref="AK65:AM65"/>
    <mergeCell ref="AN65:AP65"/>
    <mergeCell ref="AQ65:AS65"/>
    <mergeCell ref="AT65:AV65"/>
    <mergeCell ref="AW64:AY64"/>
    <mergeCell ref="AZ64:BB64"/>
    <mergeCell ref="BC64:BE64"/>
    <mergeCell ref="BF64:CI64"/>
    <mergeCell ref="B65:C65"/>
    <mergeCell ref="D65:M65"/>
    <mergeCell ref="N65:R65"/>
    <mergeCell ref="S65:W65"/>
    <mergeCell ref="X65:AA65"/>
    <mergeCell ref="AB65:AD65"/>
    <mergeCell ref="AE64:AG64"/>
    <mergeCell ref="AH64:AJ64"/>
    <mergeCell ref="AK64:AM64"/>
    <mergeCell ref="AN64:AP64"/>
    <mergeCell ref="AQ64:AS64"/>
    <mergeCell ref="AT64:AV64"/>
    <mergeCell ref="AW63:AY63"/>
    <mergeCell ref="AZ63:BB63"/>
    <mergeCell ref="BC63:BE63"/>
    <mergeCell ref="BF63:CI63"/>
    <mergeCell ref="B64:C64"/>
    <mergeCell ref="D64:M64"/>
    <mergeCell ref="N64:R64"/>
    <mergeCell ref="S64:W64"/>
    <mergeCell ref="X64:AA64"/>
    <mergeCell ref="AB64:AD64"/>
    <mergeCell ref="AE63:AG63"/>
    <mergeCell ref="AH63:AJ63"/>
    <mergeCell ref="AK63:AM63"/>
    <mergeCell ref="AN63:AP63"/>
    <mergeCell ref="AQ63:AS63"/>
    <mergeCell ref="AT63:AV63"/>
    <mergeCell ref="AW62:AY62"/>
    <mergeCell ref="AZ62:BB62"/>
    <mergeCell ref="BC62:BE62"/>
    <mergeCell ref="BF62:CI62"/>
    <mergeCell ref="B63:C63"/>
    <mergeCell ref="D63:M63"/>
    <mergeCell ref="N63:R63"/>
    <mergeCell ref="S63:W63"/>
    <mergeCell ref="X63:AA63"/>
    <mergeCell ref="AB63:AD63"/>
    <mergeCell ref="AE62:AG62"/>
    <mergeCell ref="AH62:AJ62"/>
    <mergeCell ref="AK62:AM62"/>
    <mergeCell ref="AN62:AP62"/>
    <mergeCell ref="AQ62:AS62"/>
    <mergeCell ref="AT62:AV62"/>
    <mergeCell ref="AW61:AY61"/>
    <mergeCell ref="AZ61:BB61"/>
    <mergeCell ref="BC61:BE61"/>
    <mergeCell ref="BF61:CI61"/>
    <mergeCell ref="B62:C62"/>
    <mergeCell ref="D62:M62"/>
    <mergeCell ref="N62:R62"/>
    <mergeCell ref="S62:W62"/>
    <mergeCell ref="X62:AA62"/>
    <mergeCell ref="AB62:AD62"/>
    <mergeCell ref="AE61:AG61"/>
    <mergeCell ref="AH61:AJ61"/>
    <mergeCell ref="AK61:AM61"/>
    <mergeCell ref="AN61:AP61"/>
    <mergeCell ref="AQ61:AS61"/>
    <mergeCell ref="AT61:AV61"/>
    <mergeCell ref="AW60:AY60"/>
    <mergeCell ref="AZ60:BB60"/>
    <mergeCell ref="BC60:BE60"/>
    <mergeCell ref="BF60:CI60"/>
    <mergeCell ref="B61:C61"/>
    <mergeCell ref="D61:M61"/>
    <mergeCell ref="N61:R61"/>
    <mergeCell ref="S61:W61"/>
    <mergeCell ref="X61:AA61"/>
    <mergeCell ref="AB61:AD61"/>
    <mergeCell ref="AE60:AG60"/>
    <mergeCell ref="AH60:AJ60"/>
    <mergeCell ref="AK60:AM60"/>
    <mergeCell ref="AN60:AP60"/>
    <mergeCell ref="AQ60:AS60"/>
    <mergeCell ref="AT60:AV60"/>
    <mergeCell ref="AW59:AY59"/>
    <mergeCell ref="AZ59:BB59"/>
    <mergeCell ref="BC59:BE59"/>
    <mergeCell ref="BF59:CI59"/>
    <mergeCell ref="B60:C60"/>
    <mergeCell ref="D60:M60"/>
    <mergeCell ref="N60:R60"/>
    <mergeCell ref="S60:W60"/>
    <mergeCell ref="X60:AA60"/>
    <mergeCell ref="AB60:AD60"/>
    <mergeCell ref="AE59:AG59"/>
    <mergeCell ref="AH59:AJ59"/>
    <mergeCell ref="AK59:AM59"/>
    <mergeCell ref="AN59:AP59"/>
    <mergeCell ref="AQ59:AS59"/>
    <mergeCell ref="AT59:AV59"/>
    <mergeCell ref="AW58:AY58"/>
    <mergeCell ref="AZ58:BB58"/>
    <mergeCell ref="BC58:BE58"/>
    <mergeCell ref="BF58:CI58"/>
    <mergeCell ref="B59:C59"/>
    <mergeCell ref="D59:M59"/>
    <mergeCell ref="N59:R59"/>
    <mergeCell ref="S59:W59"/>
    <mergeCell ref="X59:AA59"/>
    <mergeCell ref="AB59:AD59"/>
    <mergeCell ref="AE58:AG58"/>
    <mergeCell ref="AH58:AJ58"/>
    <mergeCell ref="AK58:AM58"/>
    <mergeCell ref="AN58:AP58"/>
    <mergeCell ref="AQ58:AS58"/>
    <mergeCell ref="AT58:AV58"/>
    <mergeCell ref="AW57:AY57"/>
    <mergeCell ref="AZ57:BB57"/>
    <mergeCell ref="BC57:BE57"/>
    <mergeCell ref="BF57:CI57"/>
    <mergeCell ref="B58:C58"/>
    <mergeCell ref="D58:M58"/>
    <mergeCell ref="N58:R58"/>
    <mergeCell ref="S58:W58"/>
    <mergeCell ref="X58:AA58"/>
    <mergeCell ref="AB58:AD58"/>
    <mergeCell ref="AE57:AG57"/>
    <mergeCell ref="AH57:AJ57"/>
    <mergeCell ref="AK57:AM57"/>
    <mergeCell ref="AN57:AP57"/>
    <mergeCell ref="AQ57:AS57"/>
    <mergeCell ref="AT57:AV57"/>
    <mergeCell ref="AW56:AY56"/>
    <mergeCell ref="AZ56:BB56"/>
    <mergeCell ref="BC56:BE56"/>
    <mergeCell ref="BF56:CI56"/>
    <mergeCell ref="B57:C57"/>
    <mergeCell ref="D57:M57"/>
    <mergeCell ref="N57:R57"/>
    <mergeCell ref="S57:W57"/>
    <mergeCell ref="X57:AA57"/>
    <mergeCell ref="AB57:AD57"/>
    <mergeCell ref="AE56:AG56"/>
    <mergeCell ref="AH56:AJ56"/>
    <mergeCell ref="AK56:AM56"/>
    <mergeCell ref="AN56:AP56"/>
    <mergeCell ref="AQ56:AS56"/>
    <mergeCell ref="AT56:AV56"/>
    <mergeCell ref="AW55:AY55"/>
    <mergeCell ref="AZ55:BB55"/>
    <mergeCell ref="BC55:BE55"/>
    <mergeCell ref="BF55:CI55"/>
    <mergeCell ref="B56:C56"/>
    <mergeCell ref="D56:M56"/>
    <mergeCell ref="N56:R56"/>
    <mergeCell ref="S56:W56"/>
    <mergeCell ref="X56:AA56"/>
    <mergeCell ref="AB56:AD56"/>
    <mergeCell ref="AE55:AG55"/>
    <mergeCell ref="AH55:AJ55"/>
    <mergeCell ref="AK55:AM55"/>
    <mergeCell ref="AN55:AP55"/>
    <mergeCell ref="AQ55:AS55"/>
    <mergeCell ref="AT55:AV55"/>
    <mergeCell ref="B55:C55"/>
    <mergeCell ref="D55:M55"/>
    <mergeCell ref="N55:R55"/>
    <mergeCell ref="S55:W55"/>
    <mergeCell ref="X55:AA55"/>
    <mergeCell ref="AB55:AD55"/>
    <mergeCell ref="AB52:AF52"/>
    <mergeCell ref="B54:AA54"/>
    <mergeCell ref="AB54:AG54"/>
    <mergeCell ref="AH54:AM54"/>
    <mergeCell ref="AN54:AS54"/>
    <mergeCell ref="AZ54:BE54"/>
    <mergeCell ref="B52:C52"/>
    <mergeCell ref="D52:I52"/>
    <mergeCell ref="J52:M52"/>
    <mergeCell ref="N52:R52"/>
    <mergeCell ref="S52:W52"/>
    <mergeCell ref="X52:AA52"/>
    <mergeCell ref="AB50:AF50"/>
    <mergeCell ref="B51:C51"/>
    <mergeCell ref="D51:I51"/>
    <mergeCell ref="J51:M51"/>
    <mergeCell ref="N51:R51"/>
    <mergeCell ref="S51:W51"/>
    <mergeCell ref="X51:AA51"/>
    <mergeCell ref="AB51:AF51"/>
    <mergeCell ref="B50:C50"/>
    <mergeCell ref="D50:I50"/>
    <mergeCell ref="J50:M50"/>
    <mergeCell ref="N50:R50"/>
    <mergeCell ref="S50:W50"/>
    <mergeCell ref="X50:AA50"/>
    <mergeCell ref="AB48:AF48"/>
    <mergeCell ref="B49:C49"/>
    <mergeCell ref="D49:I49"/>
    <mergeCell ref="J49:M49"/>
    <mergeCell ref="N49:R49"/>
    <mergeCell ref="S49:W49"/>
    <mergeCell ref="X49:AA49"/>
    <mergeCell ref="AB49:AF49"/>
    <mergeCell ref="B48:C48"/>
    <mergeCell ref="D48:I48"/>
    <mergeCell ref="J48:M48"/>
    <mergeCell ref="N48:R48"/>
    <mergeCell ref="S48:W48"/>
    <mergeCell ref="X48:AA48"/>
    <mergeCell ref="AB46:AF46"/>
    <mergeCell ref="B47:C47"/>
    <mergeCell ref="D47:I47"/>
    <mergeCell ref="J47:M47"/>
    <mergeCell ref="N47:R47"/>
    <mergeCell ref="S47:W47"/>
    <mergeCell ref="X47:AA47"/>
    <mergeCell ref="AB47:AF47"/>
    <mergeCell ref="B46:C46"/>
    <mergeCell ref="D46:I46"/>
    <mergeCell ref="J46:M46"/>
    <mergeCell ref="N46:R46"/>
    <mergeCell ref="S46:W46"/>
    <mergeCell ref="X46:AA46"/>
    <mergeCell ref="AB44:AF44"/>
    <mergeCell ref="B45:C45"/>
    <mergeCell ref="D45:I45"/>
    <mergeCell ref="J45:M45"/>
    <mergeCell ref="N45:R45"/>
    <mergeCell ref="S45:W45"/>
    <mergeCell ref="X45:AA45"/>
    <mergeCell ref="AB45:AF45"/>
    <mergeCell ref="B44:C44"/>
    <mergeCell ref="D44:I44"/>
    <mergeCell ref="J44:M44"/>
    <mergeCell ref="N44:R44"/>
    <mergeCell ref="S44:W44"/>
    <mergeCell ref="X44:AA44"/>
    <mergeCell ref="AB42:AF42"/>
    <mergeCell ref="B43:C43"/>
    <mergeCell ref="D43:I43"/>
    <mergeCell ref="J43:M43"/>
    <mergeCell ref="N43:R43"/>
    <mergeCell ref="S43:W43"/>
    <mergeCell ref="X43:AA43"/>
    <mergeCell ref="AB43:AF43"/>
    <mergeCell ref="B42:C42"/>
    <mergeCell ref="D42:I42"/>
    <mergeCell ref="J42:M42"/>
    <mergeCell ref="N42:R42"/>
    <mergeCell ref="S42:W42"/>
    <mergeCell ref="X42:AA42"/>
    <mergeCell ref="AB40:AF40"/>
    <mergeCell ref="B41:C41"/>
    <mergeCell ref="D41:I41"/>
    <mergeCell ref="J41:M41"/>
    <mergeCell ref="N41:R41"/>
    <mergeCell ref="S41:W41"/>
    <mergeCell ref="X41:AA41"/>
    <mergeCell ref="AB41:AF41"/>
    <mergeCell ref="B40:C40"/>
    <mergeCell ref="D40:I40"/>
    <mergeCell ref="J40:M40"/>
    <mergeCell ref="N40:R40"/>
    <mergeCell ref="S40:W40"/>
    <mergeCell ref="X40:AA40"/>
    <mergeCell ref="AB38:AF38"/>
    <mergeCell ref="B39:C39"/>
    <mergeCell ref="D39:I39"/>
    <mergeCell ref="J39:M39"/>
    <mergeCell ref="N39:R39"/>
    <mergeCell ref="S39:W39"/>
    <mergeCell ref="X39:AA39"/>
    <mergeCell ref="AB39:AF39"/>
    <mergeCell ref="B38:C38"/>
    <mergeCell ref="D38:I38"/>
    <mergeCell ref="J38:M38"/>
    <mergeCell ref="N38:R38"/>
    <mergeCell ref="S38:W38"/>
    <mergeCell ref="X38:AA38"/>
    <mergeCell ref="B36:AF36"/>
    <mergeCell ref="B37:C37"/>
    <mergeCell ref="D37:I37"/>
    <mergeCell ref="J37:M37"/>
    <mergeCell ref="N37:R37"/>
    <mergeCell ref="S37:W37"/>
    <mergeCell ref="X37:AA37"/>
    <mergeCell ref="AB37:AF37"/>
    <mergeCell ref="AU33:AX33"/>
    <mergeCell ref="AY33:AZ33"/>
    <mergeCell ref="BA33:BC33"/>
    <mergeCell ref="AM34:AP34"/>
    <mergeCell ref="AQ34:AT34"/>
    <mergeCell ref="AU34:AX34"/>
    <mergeCell ref="AY34:AZ34"/>
    <mergeCell ref="BA34:BC34"/>
    <mergeCell ref="Y33:AB33"/>
    <mergeCell ref="AC33:AF33"/>
    <mergeCell ref="AG33:AH33"/>
    <mergeCell ref="AI33:AK33"/>
    <mergeCell ref="AM33:AP33"/>
    <mergeCell ref="AQ33:AT33"/>
    <mergeCell ref="C33:F33"/>
    <mergeCell ref="G33:J33"/>
    <mergeCell ref="K33:N33"/>
    <mergeCell ref="O33:P33"/>
    <mergeCell ref="Q33:S33"/>
    <mergeCell ref="U33:X33"/>
    <mergeCell ref="AI32:AK32"/>
    <mergeCell ref="AM32:AP32"/>
    <mergeCell ref="AQ32:AT32"/>
    <mergeCell ref="AU32:AX32"/>
    <mergeCell ref="AY32:AZ32"/>
    <mergeCell ref="BA32:BC32"/>
    <mergeCell ref="BA31:BC31"/>
    <mergeCell ref="C32:F32"/>
    <mergeCell ref="G32:J32"/>
    <mergeCell ref="K32:N32"/>
    <mergeCell ref="O32:P32"/>
    <mergeCell ref="Q32:S32"/>
    <mergeCell ref="U32:X32"/>
    <mergeCell ref="Y32:AB32"/>
    <mergeCell ref="AC32:AF32"/>
    <mergeCell ref="AG32:AH32"/>
    <mergeCell ref="AG31:AH31"/>
    <mergeCell ref="AI31:AK31"/>
    <mergeCell ref="AM31:AP31"/>
    <mergeCell ref="AQ31:AT31"/>
    <mergeCell ref="AU31:AX31"/>
    <mergeCell ref="AY31:AZ31"/>
    <mergeCell ref="AY30:AZ30"/>
    <mergeCell ref="BA30:BC30"/>
    <mergeCell ref="C31:F31"/>
    <mergeCell ref="G31:J31"/>
    <mergeCell ref="K31:N31"/>
    <mergeCell ref="O31:P31"/>
    <mergeCell ref="Q31:S31"/>
    <mergeCell ref="U31:X31"/>
    <mergeCell ref="Y31:AB31"/>
    <mergeCell ref="AC31:AF31"/>
    <mergeCell ref="AC30:AF30"/>
    <mergeCell ref="AG30:AH30"/>
    <mergeCell ref="AI30:AK30"/>
    <mergeCell ref="AM30:AP30"/>
    <mergeCell ref="AQ30:AT30"/>
    <mergeCell ref="AU30:AX30"/>
    <mergeCell ref="AU29:AX29"/>
    <mergeCell ref="AY29:AZ29"/>
    <mergeCell ref="BA29:BC29"/>
    <mergeCell ref="C30:F30"/>
    <mergeCell ref="G30:J30"/>
    <mergeCell ref="K30:N30"/>
    <mergeCell ref="O30:P30"/>
    <mergeCell ref="Q30:S30"/>
    <mergeCell ref="U30:X30"/>
    <mergeCell ref="Y30:AB30"/>
    <mergeCell ref="Y29:AB29"/>
    <mergeCell ref="AC29:AF29"/>
    <mergeCell ref="AG29:AH29"/>
    <mergeCell ref="AI29:AK29"/>
    <mergeCell ref="AM29:AP29"/>
    <mergeCell ref="AQ29:AT29"/>
    <mergeCell ref="C29:F29"/>
    <mergeCell ref="G29:J29"/>
    <mergeCell ref="K29:N29"/>
    <mergeCell ref="O29:P29"/>
    <mergeCell ref="Q29:S29"/>
    <mergeCell ref="U29:X29"/>
    <mergeCell ref="AI28:AK28"/>
    <mergeCell ref="AM28:AP28"/>
    <mergeCell ref="AQ28:AT28"/>
    <mergeCell ref="AU28:AX28"/>
    <mergeCell ref="AY28:AZ28"/>
    <mergeCell ref="BA28:BC28"/>
    <mergeCell ref="BA27:BC27"/>
    <mergeCell ref="C28:F28"/>
    <mergeCell ref="G28:J28"/>
    <mergeCell ref="K28:N28"/>
    <mergeCell ref="O28:P28"/>
    <mergeCell ref="Q28:S28"/>
    <mergeCell ref="U28:X28"/>
    <mergeCell ref="Y28:AB28"/>
    <mergeCell ref="AC28:AF28"/>
    <mergeCell ref="AG28:AH28"/>
    <mergeCell ref="AG27:AH27"/>
    <mergeCell ref="AI27:AK27"/>
    <mergeCell ref="AM27:AP27"/>
    <mergeCell ref="AQ27:AT27"/>
    <mergeCell ref="AU27:AX27"/>
    <mergeCell ref="AY27:AZ27"/>
    <mergeCell ref="AY26:AZ26"/>
    <mergeCell ref="BA26:BC26"/>
    <mergeCell ref="C27:F27"/>
    <mergeCell ref="G27:J27"/>
    <mergeCell ref="K27:N27"/>
    <mergeCell ref="O27:P27"/>
    <mergeCell ref="Q27:S27"/>
    <mergeCell ref="U27:X27"/>
    <mergeCell ref="Y27:AB27"/>
    <mergeCell ref="AC27:AF27"/>
    <mergeCell ref="AC26:AF26"/>
    <mergeCell ref="AG26:AH26"/>
    <mergeCell ref="AI26:AK26"/>
    <mergeCell ref="AM26:AP26"/>
    <mergeCell ref="AQ26:AT26"/>
    <mergeCell ref="AU26:AX26"/>
    <mergeCell ref="AU25:AX25"/>
    <mergeCell ref="AY25:AZ25"/>
    <mergeCell ref="BA25:BC25"/>
    <mergeCell ref="C26:F26"/>
    <mergeCell ref="G26:J26"/>
    <mergeCell ref="K26:N26"/>
    <mergeCell ref="O26:P26"/>
    <mergeCell ref="Q26:S26"/>
    <mergeCell ref="U26:X26"/>
    <mergeCell ref="Y26:AB26"/>
    <mergeCell ref="Y25:AB25"/>
    <mergeCell ref="AC25:AF25"/>
    <mergeCell ref="AG25:AH25"/>
    <mergeCell ref="AI25:AK25"/>
    <mergeCell ref="AM25:AP25"/>
    <mergeCell ref="AQ25:AT25"/>
    <mergeCell ref="C25:F25"/>
    <mergeCell ref="G25:J25"/>
    <mergeCell ref="K25:N25"/>
    <mergeCell ref="O25:P25"/>
    <mergeCell ref="Q25:S25"/>
    <mergeCell ref="U25:X25"/>
    <mergeCell ref="AI24:AK24"/>
    <mergeCell ref="AM24:AP24"/>
    <mergeCell ref="AQ24:AT24"/>
    <mergeCell ref="AU24:AX24"/>
    <mergeCell ref="AY24:AZ24"/>
    <mergeCell ref="BA24:BC24"/>
    <mergeCell ref="BA23:BC23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G23:AH23"/>
    <mergeCell ref="AI23:AK23"/>
    <mergeCell ref="AM23:AP23"/>
    <mergeCell ref="AQ23:AT23"/>
    <mergeCell ref="AU23:AX23"/>
    <mergeCell ref="AY23:AZ23"/>
    <mergeCell ref="AY22:AZ22"/>
    <mergeCell ref="BA22:BC22"/>
    <mergeCell ref="C23:F23"/>
    <mergeCell ref="G23:J23"/>
    <mergeCell ref="K23:N23"/>
    <mergeCell ref="O23:P23"/>
    <mergeCell ref="Q23:S23"/>
    <mergeCell ref="U23:X23"/>
    <mergeCell ref="Y23:AB23"/>
    <mergeCell ref="AC23:AF23"/>
    <mergeCell ref="AC22:AF22"/>
    <mergeCell ref="AG22:AH22"/>
    <mergeCell ref="AI22:AK22"/>
    <mergeCell ref="AM22:AP22"/>
    <mergeCell ref="AQ22:AT22"/>
    <mergeCell ref="AU22:AX22"/>
    <mergeCell ref="AU21:AX21"/>
    <mergeCell ref="AY21:AZ21"/>
    <mergeCell ref="BA21:BC21"/>
    <mergeCell ref="C22:F22"/>
    <mergeCell ref="G22:J22"/>
    <mergeCell ref="K22:N22"/>
    <mergeCell ref="O22:P22"/>
    <mergeCell ref="Q22:S22"/>
    <mergeCell ref="U22:X22"/>
    <mergeCell ref="Y22:AB22"/>
    <mergeCell ref="Y21:AB21"/>
    <mergeCell ref="AC21:AF21"/>
    <mergeCell ref="AG21:AH21"/>
    <mergeCell ref="AI21:AK21"/>
    <mergeCell ref="AM21:AP21"/>
    <mergeCell ref="AQ21:AT21"/>
    <mergeCell ref="C21:F21"/>
    <mergeCell ref="G21:J21"/>
    <mergeCell ref="K21:N21"/>
    <mergeCell ref="O21:P21"/>
    <mergeCell ref="Q21:S21"/>
    <mergeCell ref="U21:X21"/>
    <mergeCell ref="AU20:AX20"/>
    <mergeCell ref="AY20:AZ20"/>
    <mergeCell ref="BA20:BC20"/>
    <mergeCell ref="BE20:BG20"/>
    <mergeCell ref="BH20:BJ20"/>
    <mergeCell ref="BK20:BM20"/>
    <mergeCell ref="Y20:AB20"/>
    <mergeCell ref="AC20:AF20"/>
    <mergeCell ref="AG20:AH20"/>
    <mergeCell ref="AI20:AK20"/>
    <mergeCell ref="AM20:AP20"/>
    <mergeCell ref="AQ20:AT20"/>
    <mergeCell ref="C20:F20"/>
    <mergeCell ref="G20:J20"/>
    <mergeCell ref="K20:N20"/>
    <mergeCell ref="O20:P20"/>
    <mergeCell ref="Q20:S20"/>
    <mergeCell ref="U20:X20"/>
    <mergeCell ref="AU19:AX19"/>
    <mergeCell ref="AY19:AZ19"/>
    <mergeCell ref="BA19:BC19"/>
    <mergeCell ref="BE19:BG19"/>
    <mergeCell ref="BH19:BJ19"/>
    <mergeCell ref="BK19:BM19"/>
    <mergeCell ref="Y19:AB19"/>
    <mergeCell ref="AC19:AF19"/>
    <mergeCell ref="AG19:AH19"/>
    <mergeCell ref="AI19:AK19"/>
    <mergeCell ref="AM19:AP19"/>
    <mergeCell ref="AQ19:AT19"/>
    <mergeCell ref="C19:F19"/>
    <mergeCell ref="G19:J19"/>
    <mergeCell ref="K19:N19"/>
    <mergeCell ref="O19:P19"/>
    <mergeCell ref="Q19:S19"/>
    <mergeCell ref="U19:X19"/>
    <mergeCell ref="BE18:BG18"/>
    <mergeCell ref="BH18:BJ18"/>
    <mergeCell ref="BK18:BM18"/>
    <mergeCell ref="Y18:AB18"/>
    <mergeCell ref="AC18:AF18"/>
    <mergeCell ref="AG18:AH18"/>
    <mergeCell ref="AI18:AK18"/>
    <mergeCell ref="AM18:AP18"/>
    <mergeCell ref="AQ18:AT18"/>
    <mergeCell ref="AU17:AX17"/>
    <mergeCell ref="AY17:AZ17"/>
    <mergeCell ref="BA17:BC17"/>
    <mergeCell ref="BE17:BM17"/>
    <mergeCell ref="C18:F18"/>
    <mergeCell ref="G18:J18"/>
    <mergeCell ref="K18:N18"/>
    <mergeCell ref="O18:P18"/>
    <mergeCell ref="Q18:S18"/>
    <mergeCell ref="U18:X18"/>
    <mergeCell ref="Y17:AB17"/>
    <mergeCell ref="AC17:AF17"/>
    <mergeCell ref="AG17:AH17"/>
    <mergeCell ref="AI17:AK17"/>
    <mergeCell ref="AM17:AP17"/>
    <mergeCell ref="AQ17:AT17"/>
    <mergeCell ref="AY16:AZ16"/>
    <mergeCell ref="BA16:BC16"/>
    <mergeCell ref="C17:F17"/>
    <mergeCell ref="G17:J17"/>
    <mergeCell ref="K17:N17"/>
    <mergeCell ref="O17:P17"/>
    <mergeCell ref="Q17:S17"/>
    <mergeCell ref="U17:X17"/>
    <mergeCell ref="U16:X16"/>
    <mergeCell ref="Y16:AB16"/>
    <mergeCell ref="AC16:AF16"/>
    <mergeCell ref="AG16:AH16"/>
    <mergeCell ref="AI16:AK16"/>
    <mergeCell ref="AM16:AP16"/>
    <mergeCell ref="AY15:AZ15"/>
    <mergeCell ref="BA15:BC15"/>
    <mergeCell ref="AU18:AX18"/>
    <mergeCell ref="AY18:AZ18"/>
    <mergeCell ref="BA18:BC18"/>
    <mergeCell ref="BE15:BG15"/>
    <mergeCell ref="BH15:BJ15"/>
    <mergeCell ref="BK15:BM15"/>
    <mergeCell ref="C16:F16"/>
    <mergeCell ref="G16:J16"/>
    <mergeCell ref="K16:N16"/>
    <mergeCell ref="O16:P16"/>
    <mergeCell ref="Q16:S16"/>
    <mergeCell ref="AC15:AF15"/>
    <mergeCell ref="AG15:AH15"/>
    <mergeCell ref="AI15:AK15"/>
    <mergeCell ref="AM15:AP15"/>
    <mergeCell ref="AQ15:AT15"/>
    <mergeCell ref="AU15:AX15"/>
    <mergeCell ref="BE14:BG14"/>
    <mergeCell ref="BH14:BJ14"/>
    <mergeCell ref="BK14:BM14"/>
    <mergeCell ref="C15:F15"/>
    <mergeCell ref="G15:J15"/>
    <mergeCell ref="K15:N15"/>
    <mergeCell ref="O15:P15"/>
    <mergeCell ref="Q15:S15"/>
    <mergeCell ref="U15:X15"/>
    <mergeCell ref="Y15:AB15"/>
    <mergeCell ref="AI14:AK14"/>
    <mergeCell ref="AM14:AP14"/>
    <mergeCell ref="AQ14:AT14"/>
    <mergeCell ref="AU14:AX14"/>
    <mergeCell ref="AY14:AZ14"/>
    <mergeCell ref="BA14:BC14"/>
    <mergeCell ref="AQ16:AT16"/>
    <mergeCell ref="AU16:AX16"/>
    <mergeCell ref="BK13:BM13"/>
    <mergeCell ref="C14:F14"/>
    <mergeCell ref="G14:J14"/>
    <mergeCell ref="K14:N14"/>
    <mergeCell ref="O14:P14"/>
    <mergeCell ref="Q14:S14"/>
    <mergeCell ref="U14:X14"/>
    <mergeCell ref="Y14:AB14"/>
    <mergeCell ref="AC14:AF14"/>
    <mergeCell ref="AG14:AH14"/>
    <mergeCell ref="AQ13:AT13"/>
    <mergeCell ref="AU13:AX13"/>
    <mergeCell ref="AY13:AZ13"/>
    <mergeCell ref="BA13:BC13"/>
    <mergeCell ref="BE13:BG13"/>
    <mergeCell ref="BH13:BJ13"/>
    <mergeCell ref="U13:X13"/>
    <mergeCell ref="Y13:AB13"/>
    <mergeCell ref="AC13:AF13"/>
    <mergeCell ref="AG13:AH13"/>
    <mergeCell ref="AI13:AK13"/>
    <mergeCell ref="AM13:AP13"/>
    <mergeCell ref="B10:T10"/>
    <mergeCell ref="U10:Y10"/>
    <mergeCell ref="AA10:AF10"/>
    <mergeCell ref="AG10:AX10"/>
    <mergeCell ref="B12:S12"/>
    <mergeCell ref="C13:F13"/>
    <mergeCell ref="G13:J13"/>
    <mergeCell ref="K13:N13"/>
    <mergeCell ref="O13:P13"/>
    <mergeCell ref="Q13:S13"/>
    <mergeCell ref="AA8:AF8"/>
    <mergeCell ref="AG8:AM8"/>
    <mergeCell ref="AN8:AR8"/>
    <mergeCell ref="AS8:AX8"/>
    <mergeCell ref="B9:T9"/>
    <mergeCell ref="U9:Y9"/>
    <mergeCell ref="AA9:AF9"/>
    <mergeCell ref="AG9:AX9"/>
    <mergeCell ref="B8:F8"/>
    <mergeCell ref="G8:Y8"/>
    <mergeCell ref="B2:F2"/>
    <mergeCell ref="G2:Y2"/>
    <mergeCell ref="AA2:AF2"/>
    <mergeCell ref="AG2:AX2"/>
    <mergeCell ref="B3:F3"/>
    <mergeCell ref="G3:Y3"/>
    <mergeCell ref="AA3:AD4"/>
    <mergeCell ref="AE3:AF3"/>
    <mergeCell ref="AG3:AX3"/>
    <mergeCell ref="B4:F4"/>
    <mergeCell ref="AE6:AF6"/>
    <mergeCell ref="AG6:AX6"/>
    <mergeCell ref="B7:F7"/>
    <mergeCell ref="G7:Y7"/>
    <mergeCell ref="AA7:AF7"/>
    <mergeCell ref="AG7:AM7"/>
    <mergeCell ref="AN7:AR7"/>
    <mergeCell ref="AS7:AX7"/>
    <mergeCell ref="G4:Y4"/>
    <mergeCell ref="AE4:AF4"/>
    <mergeCell ref="AG4:AX4"/>
    <mergeCell ref="B5:F5"/>
    <mergeCell ref="G5:Y5"/>
    <mergeCell ref="AA5:AD6"/>
    <mergeCell ref="AE5:AF5"/>
    <mergeCell ref="AG5:AX5"/>
    <mergeCell ref="B6:F6"/>
    <mergeCell ref="G6:Y6"/>
  </mergeCells>
  <phoneticPr fontId="8"/>
  <conditionalFormatting sqref="B89:AI93">
    <cfRule type="containsBlanks" dxfId="33" priority="9">
      <formula>LEN(TRIM(B89))=0</formula>
    </cfRule>
  </conditionalFormatting>
  <conditionalFormatting sqref="B97:AI101">
    <cfRule type="containsBlanks" dxfId="32" priority="7">
      <formula>LEN(TRIM(B97))=0</formula>
    </cfRule>
  </conditionalFormatting>
  <conditionalFormatting sqref="C14:N33 Q14:S33 AM14:AX33 BA14:BC33">
    <cfRule type="containsBlanks" dxfId="31" priority="32">
      <formula>LEN(TRIM(C14))=0</formula>
    </cfRule>
  </conditionalFormatting>
  <conditionalFormatting sqref="D56:AD65">
    <cfRule type="containsBlanks" dxfId="30" priority="16">
      <formula>LEN(TRIM(D56))=0</formula>
    </cfRule>
  </conditionalFormatting>
  <conditionalFormatting sqref="D70:AD74">
    <cfRule type="containsBlanks" dxfId="29" priority="14">
      <formula>LEN(TRIM(D70))=0</formula>
    </cfRule>
  </conditionalFormatting>
  <conditionalFormatting sqref="D79:AD83">
    <cfRule type="containsBlanks" dxfId="28" priority="12">
      <formula>LEN(TRIM(D79))=0</formula>
    </cfRule>
  </conditionalFormatting>
  <conditionalFormatting sqref="D38:AF52">
    <cfRule type="containsBlanks" dxfId="27" priority="17">
      <formula>LEN(TRIM(D38))=0</formula>
    </cfRule>
  </conditionalFormatting>
  <conditionalFormatting sqref="G2:Y8">
    <cfRule type="containsBlanks" dxfId="26" priority="1">
      <formula>LEN(TRIM(G2))=0</formula>
    </cfRule>
  </conditionalFormatting>
  <conditionalFormatting sqref="L104:AS105">
    <cfRule type="containsBlanks" dxfId="25" priority="6">
      <formula>LEN(TRIM(L104))=0</formula>
    </cfRule>
  </conditionalFormatting>
  <conditionalFormatting sqref="L107:AS108">
    <cfRule type="containsBlanks" dxfId="24" priority="3">
      <formula>LEN(TRIM(L107))=0</formula>
    </cfRule>
  </conditionalFormatting>
  <conditionalFormatting sqref="U9:Y10">
    <cfRule type="containsBlanks" dxfId="23" priority="33">
      <formula>LEN(TRIM(U9))=0</formula>
    </cfRule>
  </conditionalFormatting>
  <conditionalFormatting sqref="U14:AF33 AI14:AK33">
    <cfRule type="containsBlanks" dxfId="22" priority="30">
      <formula>LEN(TRIM(U14))=0</formula>
    </cfRule>
  </conditionalFormatting>
  <conditionalFormatting sqref="AG7:AM8 AS7:AX8 AG9:AX10 AT56:AV65 AT70:AV74 AT79:AV83 AR89:AY93 CB89:CU93">
    <cfRule type="containsBlanks" dxfId="21" priority="40">
      <formula>LEN(TRIM(AG7))=0</formula>
    </cfRule>
  </conditionalFormatting>
  <conditionalFormatting sqref="AG2:AX6">
    <cfRule type="containsBlanks" dxfId="20" priority="20">
      <formula>LEN(TRIM(AG2))=0</formula>
    </cfRule>
  </conditionalFormatting>
  <conditionalFormatting sqref="AR97:AY101">
    <cfRule type="containsBlanks" dxfId="19" priority="36">
      <formula>LEN(TRIM(AR97))=0</formula>
    </cfRule>
  </conditionalFormatting>
  <conditionalFormatting sqref="BF56:CI65">
    <cfRule type="containsBlanks" dxfId="18" priority="15">
      <formula>LEN(TRIM(BF56))=0</formula>
    </cfRule>
  </conditionalFormatting>
  <conditionalFormatting sqref="BH89:BH93 BK89:BK93 BN89:BN93 BQ89:BQ93">
    <cfRule type="containsBlanks" dxfId="17" priority="41">
      <formula>LEN(TRIM(BH89))=0</formula>
    </cfRule>
  </conditionalFormatting>
  <conditionalFormatting sqref="BH97:BH101 BO97:BO101">
    <cfRule type="containsBlanks" dxfId="16" priority="37">
      <formula>LEN(TRIM(BH97))=0</formula>
    </cfRule>
  </conditionalFormatting>
  <conditionalFormatting sqref="BH18:BJ19">
    <cfRule type="containsBlanks" dxfId="15" priority="31">
      <formula>LEN(TRIM(BH18))=0</formula>
    </cfRule>
  </conditionalFormatting>
  <conditionalFormatting sqref="BH70:CK74">
    <cfRule type="containsBlanks" dxfId="14" priority="13">
      <formula>LEN(TRIM(BH70))=0</formula>
    </cfRule>
  </conditionalFormatting>
  <conditionalFormatting sqref="BH79:CK83">
    <cfRule type="containsBlanks" dxfId="13" priority="11">
      <formula>LEN(TRIM(BH79))=0</formula>
    </cfRule>
  </conditionalFormatting>
  <dataValidations count="6">
    <dataValidation type="list" allowBlank="1" showInputMessage="1" showErrorMessage="1" sqref="T89:W93 T97:W101" xr:uid="{399A4BDC-5BC5-4438-89CA-DDDCE84D3DA6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U10:Y10" xr:uid="{6A2BEEA8-F17E-4931-80A6-D3552BEDD1D4}">
      <formula1>"週30時間以上,週30時間未満"</formula1>
    </dataValidation>
    <dataValidation type="list" allowBlank="1" showInputMessage="1" showErrorMessage="1" sqref="BS14:BU33 BA14:BC33 Q14:S33 AI14:AK33" xr:uid="{42D2A0F5-AB92-4F65-8BF6-FF8B860C4CAA}">
      <formula1>"脳損傷,その他"</formula1>
    </dataValidation>
    <dataValidation type="list" allowBlank="1" showInputMessage="1" showErrorMessage="1" sqref="W70:AA74" xr:uid="{ED40CC44-B311-4F3E-8ADE-3EEC961C82FE}">
      <formula1>"作製費"</formula1>
    </dataValidation>
    <dataValidation type="list" allowBlank="1" showInputMessage="1" showErrorMessage="1" sqref="BH70:BQ74" xr:uid="{3C099432-B625-4EA3-950E-3902C75C7E8B}">
      <formula1>"配布場所,掲載場所"</formula1>
    </dataValidation>
    <dataValidation type="list" allowBlank="1" showInputMessage="1" showErrorMessage="1" sqref="U9:Y9" xr:uid="{ABECFF29-8A27-49A5-AB7C-16120A0A348D}">
      <formula1>"税抜,税込"</formula1>
    </dataValidation>
  </dataValidations>
  <hyperlinks>
    <hyperlink ref="AM107" r:id="rId1" xr:uid="{8E65D693-F52D-4994-B3A2-32E91EA90639}"/>
    <hyperlink ref="AM108" r:id="rId2" xr:uid="{C44D6B63-AAF8-4C59-AA85-194FF4C666F0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CU342"/>
  <sheetViews>
    <sheetView showGridLines="0" zoomScale="87" zoomScaleNormal="87" zoomScaleSheetLayoutView="100" workbookViewId="0">
      <selection activeCell="Y15" sqref="Y15:AB15"/>
    </sheetView>
  </sheetViews>
  <sheetFormatPr defaultColWidth="9" defaultRowHeight="16.2" x14ac:dyDescent="0.45"/>
  <cols>
    <col min="1" max="1" width="2.69921875" style="85" customWidth="1"/>
    <col min="2" max="2" width="2.69921875" style="11" customWidth="1"/>
    <col min="3" max="58" width="2.69921875" style="85" customWidth="1"/>
    <col min="59" max="101" width="2.59765625" style="85" customWidth="1"/>
    <col min="102" max="102" width="9" style="85" customWidth="1"/>
    <col min="103" max="16384" width="9" style="85"/>
  </cols>
  <sheetData>
    <row r="1" spans="2:73" x14ac:dyDescent="0.45">
      <c r="BD1" s="103"/>
    </row>
    <row r="2" spans="2:73" ht="16.5" customHeight="1" x14ac:dyDescent="0.45">
      <c r="B2" s="337" t="s">
        <v>85</v>
      </c>
      <c r="C2" s="338"/>
      <c r="D2" s="338"/>
      <c r="E2" s="338"/>
      <c r="F2" s="339"/>
      <c r="G2" s="348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50"/>
      <c r="AA2" s="343" t="s">
        <v>87</v>
      </c>
      <c r="AB2" s="343"/>
      <c r="AC2" s="343"/>
      <c r="AD2" s="343"/>
      <c r="AE2" s="343"/>
      <c r="AF2" s="343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Z2" s="102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</row>
    <row r="3" spans="2:73" x14ac:dyDescent="0.45">
      <c r="B3" s="345" t="s">
        <v>89</v>
      </c>
      <c r="C3" s="346"/>
      <c r="D3" s="346"/>
      <c r="E3" s="346"/>
      <c r="F3" s="347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50"/>
      <c r="AA3" s="343" t="s">
        <v>91</v>
      </c>
      <c r="AB3" s="343"/>
      <c r="AC3" s="343"/>
      <c r="AD3" s="343"/>
      <c r="AE3" s="343" t="s">
        <v>80</v>
      </c>
      <c r="AF3" s="343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</row>
    <row r="4" spans="2:73" x14ac:dyDescent="0.45">
      <c r="B4" s="345" t="s">
        <v>93</v>
      </c>
      <c r="C4" s="346"/>
      <c r="D4" s="346"/>
      <c r="E4" s="346"/>
      <c r="F4" s="347"/>
      <c r="G4" s="356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50"/>
      <c r="AA4" s="343"/>
      <c r="AB4" s="343"/>
      <c r="AC4" s="343"/>
      <c r="AD4" s="343"/>
      <c r="AE4" s="343" t="s">
        <v>94</v>
      </c>
      <c r="AF4" s="343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</row>
    <row r="5" spans="2:73" ht="19.5" customHeight="1" x14ac:dyDescent="0.45">
      <c r="B5" s="345" t="s">
        <v>80</v>
      </c>
      <c r="C5" s="346"/>
      <c r="D5" s="346"/>
      <c r="E5" s="346"/>
      <c r="F5" s="347"/>
      <c r="G5" s="348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50"/>
      <c r="AA5" s="343" t="s">
        <v>97</v>
      </c>
      <c r="AB5" s="343"/>
      <c r="AC5" s="343"/>
      <c r="AD5" s="343"/>
      <c r="AE5" s="343" t="s">
        <v>63</v>
      </c>
      <c r="AF5" s="343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2:73" x14ac:dyDescent="0.45">
      <c r="B6" s="345" t="s">
        <v>99</v>
      </c>
      <c r="C6" s="346"/>
      <c r="D6" s="346"/>
      <c r="E6" s="346"/>
      <c r="F6" s="347"/>
      <c r="G6" s="348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50"/>
      <c r="AA6" s="343"/>
      <c r="AB6" s="343"/>
      <c r="AC6" s="343"/>
      <c r="AD6" s="343"/>
      <c r="AE6" s="343" t="s">
        <v>94</v>
      </c>
      <c r="AF6" s="343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</row>
    <row r="7" spans="2:73" x14ac:dyDescent="0.45">
      <c r="B7" s="343" t="s">
        <v>266</v>
      </c>
      <c r="C7" s="343"/>
      <c r="D7" s="343"/>
      <c r="E7" s="343"/>
      <c r="F7" s="343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AA7" s="343" t="s">
        <v>104</v>
      </c>
      <c r="AB7" s="343"/>
      <c r="AC7" s="343"/>
      <c r="AD7" s="343"/>
      <c r="AE7" s="343"/>
      <c r="AF7" s="343"/>
      <c r="AG7" s="348"/>
      <c r="AH7" s="349"/>
      <c r="AI7" s="349"/>
      <c r="AJ7" s="349"/>
      <c r="AK7" s="349"/>
      <c r="AL7" s="349"/>
      <c r="AM7" s="350"/>
      <c r="AN7" s="353" t="s">
        <v>106</v>
      </c>
      <c r="AO7" s="354"/>
      <c r="AP7" s="354"/>
      <c r="AQ7" s="354"/>
      <c r="AR7" s="355"/>
      <c r="AS7" s="340"/>
      <c r="AT7" s="341"/>
      <c r="AU7" s="341"/>
      <c r="AV7" s="341"/>
      <c r="AW7" s="341"/>
      <c r="AX7" s="342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R7" s="11"/>
    </row>
    <row r="8" spans="2:73" x14ac:dyDescent="0.45">
      <c r="B8" s="343" t="s">
        <v>108</v>
      </c>
      <c r="C8" s="343"/>
      <c r="D8" s="343"/>
      <c r="E8" s="343"/>
      <c r="F8" s="343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AA8" s="343" t="s">
        <v>110</v>
      </c>
      <c r="AB8" s="343"/>
      <c r="AC8" s="343"/>
      <c r="AD8" s="343"/>
      <c r="AE8" s="343"/>
      <c r="AF8" s="343"/>
      <c r="AG8" s="348"/>
      <c r="AH8" s="349"/>
      <c r="AI8" s="349"/>
      <c r="AJ8" s="349"/>
      <c r="AK8" s="349"/>
      <c r="AL8" s="349"/>
      <c r="AM8" s="350"/>
      <c r="AN8" s="353" t="s">
        <v>112</v>
      </c>
      <c r="AO8" s="354"/>
      <c r="AP8" s="354"/>
      <c r="AQ8" s="354"/>
      <c r="AR8" s="355"/>
      <c r="AS8" s="340"/>
      <c r="AT8" s="341"/>
      <c r="AU8" s="341"/>
      <c r="AV8" s="341"/>
      <c r="AW8" s="341"/>
      <c r="AX8" s="342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R8" s="11"/>
    </row>
    <row r="9" spans="2:73" x14ac:dyDescent="0.45">
      <c r="B9" s="351" t="s">
        <v>114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63"/>
      <c r="V9" s="363"/>
      <c r="W9" s="363"/>
      <c r="X9" s="363"/>
      <c r="Y9" s="363"/>
      <c r="AA9" s="343" t="s">
        <v>116</v>
      </c>
      <c r="AB9" s="343"/>
      <c r="AC9" s="343"/>
      <c r="AD9" s="343"/>
      <c r="AE9" s="343"/>
      <c r="AF9" s="343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</row>
    <row r="10" spans="2:73" x14ac:dyDescent="0.45">
      <c r="B10" s="351" t="s">
        <v>118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43"/>
      <c r="V10" s="343"/>
      <c r="W10" s="343"/>
      <c r="X10" s="343"/>
      <c r="Y10" s="343"/>
      <c r="AA10" s="343" t="s">
        <v>120</v>
      </c>
      <c r="AB10" s="343"/>
      <c r="AC10" s="343"/>
      <c r="AD10" s="343"/>
      <c r="AE10" s="343"/>
      <c r="AF10" s="343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Z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</row>
    <row r="11" spans="2:73" x14ac:dyDescent="0.45"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2:73" ht="16.8" thickBot="1" x14ac:dyDescent="0.5">
      <c r="B12" s="358" t="s">
        <v>267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</row>
    <row r="13" spans="2:73" x14ac:dyDescent="0.45">
      <c r="B13" s="125"/>
      <c r="C13" s="359" t="s">
        <v>123</v>
      </c>
      <c r="D13" s="360"/>
      <c r="E13" s="360"/>
      <c r="F13" s="361"/>
      <c r="G13" s="360" t="s">
        <v>124</v>
      </c>
      <c r="H13" s="360"/>
      <c r="I13" s="360"/>
      <c r="J13" s="361"/>
      <c r="K13" s="360" t="s">
        <v>125</v>
      </c>
      <c r="L13" s="360"/>
      <c r="M13" s="360"/>
      <c r="N13" s="361"/>
      <c r="O13" s="359" t="s">
        <v>126</v>
      </c>
      <c r="P13" s="361"/>
      <c r="Q13" s="359" t="s">
        <v>127</v>
      </c>
      <c r="R13" s="360"/>
      <c r="S13" s="362"/>
      <c r="T13" s="125"/>
      <c r="U13" s="359" t="s">
        <v>123</v>
      </c>
      <c r="V13" s="360"/>
      <c r="W13" s="360"/>
      <c r="X13" s="361"/>
      <c r="Y13" s="360" t="s">
        <v>124</v>
      </c>
      <c r="Z13" s="360"/>
      <c r="AA13" s="360"/>
      <c r="AB13" s="361"/>
      <c r="AC13" s="360" t="s">
        <v>125</v>
      </c>
      <c r="AD13" s="360"/>
      <c r="AE13" s="360"/>
      <c r="AF13" s="361"/>
      <c r="AG13" s="359" t="s">
        <v>126</v>
      </c>
      <c r="AH13" s="361"/>
      <c r="AI13" s="359" t="s">
        <v>127</v>
      </c>
      <c r="AJ13" s="360"/>
      <c r="AK13" s="362"/>
      <c r="AL13" s="125"/>
      <c r="AM13" s="359" t="s">
        <v>123</v>
      </c>
      <c r="AN13" s="360"/>
      <c r="AO13" s="360"/>
      <c r="AP13" s="361"/>
      <c r="AQ13" s="360" t="s">
        <v>124</v>
      </c>
      <c r="AR13" s="360"/>
      <c r="AS13" s="360"/>
      <c r="AT13" s="361"/>
      <c r="AU13" s="360" t="s">
        <v>125</v>
      </c>
      <c r="AV13" s="360"/>
      <c r="AW13" s="360"/>
      <c r="AX13" s="361"/>
      <c r="AY13" s="359" t="s">
        <v>126</v>
      </c>
      <c r="AZ13" s="361"/>
      <c r="BA13" s="359" t="s">
        <v>127</v>
      </c>
      <c r="BB13" s="360"/>
      <c r="BC13" s="362"/>
      <c r="BD13" s="119"/>
      <c r="BE13" s="343" t="s">
        <v>127</v>
      </c>
      <c r="BF13" s="343"/>
      <c r="BG13" s="343"/>
      <c r="BH13" s="343" t="s">
        <v>128</v>
      </c>
      <c r="BI13" s="343"/>
      <c r="BJ13" s="343"/>
      <c r="BK13" s="343" t="s">
        <v>129</v>
      </c>
      <c r="BL13" s="343"/>
      <c r="BM13" s="343"/>
      <c r="BN13" s="84"/>
      <c r="BO13" s="84"/>
      <c r="BP13" s="84"/>
      <c r="BQ13" s="84"/>
      <c r="BR13" s="84"/>
      <c r="BS13" s="84"/>
      <c r="BT13" s="84"/>
      <c r="BU13" s="84"/>
    </row>
    <row r="14" spans="2:73" x14ac:dyDescent="0.45">
      <c r="B14" s="124">
        <v>1</v>
      </c>
      <c r="C14" s="364"/>
      <c r="D14" s="365"/>
      <c r="E14" s="365"/>
      <c r="F14" s="366"/>
      <c r="G14" s="367"/>
      <c r="H14" s="368"/>
      <c r="I14" s="368"/>
      <c r="J14" s="369"/>
      <c r="K14" s="367"/>
      <c r="L14" s="368"/>
      <c r="M14" s="368"/>
      <c r="N14" s="369"/>
      <c r="O14" s="370" t="str">
        <f t="shared" ref="O14:O33" si="0">IF(G14="","",K14-G14+1)</f>
        <v/>
      </c>
      <c r="P14" s="371"/>
      <c r="Q14" s="353"/>
      <c r="R14" s="354"/>
      <c r="S14" s="372"/>
      <c r="T14" s="124">
        <f>B33+1</f>
        <v>21</v>
      </c>
      <c r="U14" s="364"/>
      <c r="V14" s="365"/>
      <c r="W14" s="365"/>
      <c r="X14" s="366"/>
      <c r="Y14" s="367"/>
      <c r="Z14" s="368"/>
      <c r="AA14" s="368"/>
      <c r="AB14" s="369"/>
      <c r="AC14" s="367"/>
      <c r="AD14" s="368"/>
      <c r="AE14" s="368"/>
      <c r="AF14" s="369"/>
      <c r="AG14" s="370" t="str">
        <f t="shared" ref="AG14:AG33" si="1">IF(Y14="","",AC14-Y14+1)</f>
        <v/>
      </c>
      <c r="AH14" s="371"/>
      <c r="AI14" s="353"/>
      <c r="AJ14" s="354"/>
      <c r="AK14" s="372"/>
      <c r="AL14" s="124">
        <f>T33+1</f>
        <v>41</v>
      </c>
      <c r="AM14" s="364"/>
      <c r="AN14" s="365"/>
      <c r="AO14" s="365"/>
      <c r="AP14" s="366"/>
      <c r="AQ14" s="367"/>
      <c r="AR14" s="368"/>
      <c r="AS14" s="368"/>
      <c r="AT14" s="369"/>
      <c r="AU14" s="367"/>
      <c r="AV14" s="368"/>
      <c r="AW14" s="368"/>
      <c r="AX14" s="369"/>
      <c r="AY14" s="370" t="str">
        <f t="shared" ref="AY14:AY33" si="2">IF(AQ14="","",AU14-AQ14+1)</f>
        <v/>
      </c>
      <c r="AZ14" s="371"/>
      <c r="BA14" s="353"/>
      <c r="BB14" s="354"/>
      <c r="BC14" s="372"/>
      <c r="BD14" s="120"/>
      <c r="BE14" s="345" t="s">
        <v>132</v>
      </c>
      <c r="BF14" s="346"/>
      <c r="BG14" s="347"/>
      <c r="BH14" s="373">
        <f>COUNTIF(Q14:S33,"脳損傷")+COUNTIF(AI14:AK33,"脳損傷")+COUNTIF(BA14:BC33,"脳損傷")</f>
        <v>0</v>
      </c>
      <c r="BI14" s="373"/>
      <c r="BJ14" s="373"/>
      <c r="BK14" s="373">
        <f ca="1">SUMIF(Q14:S33,"脳損傷",O14:P33)+SUMIF(AI14:AK33,"脳損傷",AG14:AH33)+SUMIF(BA14:BC33,"脳損傷",AY14:AZ33)</f>
        <v>0</v>
      </c>
      <c r="BL14" s="373"/>
      <c r="BM14" s="373"/>
      <c r="BN14" s="118"/>
      <c r="BO14" s="118"/>
      <c r="BP14" s="118"/>
      <c r="BQ14" s="11"/>
      <c r="BR14" s="11"/>
      <c r="BS14" s="117"/>
      <c r="BT14" s="117"/>
      <c r="BU14" s="117"/>
    </row>
    <row r="15" spans="2:73" x14ac:dyDescent="0.45">
      <c r="B15" s="124">
        <f>B14+1</f>
        <v>2</v>
      </c>
      <c r="C15" s="364"/>
      <c r="D15" s="365"/>
      <c r="E15" s="365"/>
      <c r="F15" s="366"/>
      <c r="G15" s="367"/>
      <c r="H15" s="368"/>
      <c r="I15" s="368"/>
      <c r="J15" s="369"/>
      <c r="K15" s="367"/>
      <c r="L15" s="368"/>
      <c r="M15" s="368"/>
      <c r="N15" s="369"/>
      <c r="O15" s="370" t="str">
        <f t="shared" si="0"/>
        <v/>
      </c>
      <c r="P15" s="371"/>
      <c r="Q15" s="353"/>
      <c r="R15" s="354"/>
      <c r="S15" s="372"/>
      <c r="T15" s="124">
        <f>T14+1</f>
        <v>22</v>
      </c>
      <c r="U15" s="364"/>
      <c r="V15" s="365"/>
      <c r="W15" s="365"/>
      <c r="X15" s="366"/>
      <c r="Y15" s="367"/>
      <c r="Z15" s="368"/>
      <c r="AA15" s="368"/>
      <c r="AB15" s="369"/>
      <c r="AC15" s="367"/>
      <c r="AD15" s="368"/>
      <c r="AE15" s="368"/>
      <c r="AF15" s="369"/>
      <c r="AG15" s="370" t="str">
        <f t="shared" si="1"/>
        <v/>
      </c>
      <c r="AH15" s="371"/>
      <c r="AI15" s="353"/>
      <c r="AJ15" s="354"/>
      <c r="AK15" s="372"/>
      <c r="AL15" s="124">
        <f>AL14+1</f>
        <v>42</v>
      </c>
      <c r="AM15" s="364"/>
      <c r="AN15" s="365"/>
      <c r="AO15" s="365"/>
      <c r="AP15" s="366"/>
      <c r="AQ15" s="367"/>
      <c r="AR15" s="368"/>
      <c r="AS15" s="368"/>
      <c r="AT15" s="369"/>
      <c r="AU15" s="367"/>
      <c r="AV15" s="368"/>
      <c r="AW15" s="368"/>
      <c r="AX15" s="369"/>
      <c r="AY15" s="370" t="str">
        <f t="shared" si="2"/>
        <v/>
      </c>
      <c r="AZ15" s="371"/>
      <c r="BA15" s="353"/>
      <c r="BB15" s="354"/>
      <c r="BC15" s="372"/>
      <c r="BD15" s="120"/>
      <c r="BE15" s="345" t="s">
        <v>33</v>
      </c>
      <c r="BF15" s="346"/>
      <c r="BG15" s="347"/>
      <c r="BH15" s="373">
        <f>COUNTIF(Q14:S33,"その他")+COUNTIF(AI14:AK33,"その他")+COUNTIF(BA14:BC33,"その他")</f>
        <v>0</v>
      </c>
      <c r="BI15" s="373"/>
      <c r="BJ15" s="373"/>
      <c r="BK15" s="373">
        <f ca="1">SUMIF(Q14:S33,"その他",O14:P33)+SUMIF(AI14:AK33,"その他",AG14:AH33)+SUMIF(BA14:BC33,"その他",AY14:AZ33)</f>
        <v>0</v>
      </c>
      <c r="BL15" s="373"/>
      <c r="BM15" s="373"/>
      <c r="BN15" s="118"/>
      <c r="BO15" s="118"/>
      <c r="BP15" s="118"/>
      <c r="BQ15" s="11"/>
      <c r="BR15" s="11"/>
      <c r="BS15" s="117"/>
      <c r="BT15" s="117"/>
      <c r="BU15" s="117"/>
    </row>
    <row r="16" spans="2:73" x14ac:dyDescent="0.45">
      <c r="B16" s="124">
        <f t="shared" ref="B16:B33" si="3">B15+1</f>
        <v>3</v>
      </c>
      <c r="C16" s="364"/>
      <c r="D16" s="365"/>
      <c r="E16" s="365"/>
      <c r="F16" s="366"/>
      <c r="G16" s="367"/>
      <c r="H16" s="368"/>
      <c r="I16" s="368"/>
      <c r="J16" s="369"/>
      <c r="K16" s="367"/>
      <c r="L16" s="368"/>
      <c r="M16" s="368"/>
      <c r="N16" s="369"/>
      <c r="O16" s="370" t="str">
        <f t="shared" si="0"/>
        <v/>
      </c>
      <c r="P16" s="371"/>
      <c r="Q16" s="353"/>
      <c r="R16" s="354"/>
      <c r="S16" s="372"/>
      <c r="T16" s="124">
        <f t="shared" ref="T16:T33" si="4">T15+1</f>
        <v>23</v>
      </c>
      <c r="U16" s="364"/>
      <c r="V16" s="365"/>
      <c r="W16" s="365"/>
      <c r="X16" s="366"/>
      <c r="Y16" s="367"/>
      <c r="Z16" s="368"/>
      <c r="AA16" s="368"/>
      <c r="AB16" s="369"/>
      <c r="AC16" s="367"/>
      <c r="AD16" s="368"/>
      <c r="AE16" s="368"/>
      <c r="AF16" s="369"/>
      <c r="AG16" s="370" t="str">
        <f t="shared" si="1"/>
        <v/>
      </c>
      <c r="AH16" s="371"/>
      <c r="AI16" s="353"/>
      <c r="AJ16" s="354"/>
      <c r="AK16" s="372"/>
      <c r="AL16" s="124">
        <f t="shared" ref="AL16:AL33" si="5">AL15+1</f>
        <v>43</v>
      </c>
      <c r="AM16" s="364"/>
      <c r="AN16" s="365"/>
      <c r="AO16" s="365"/>
      <c r="AP16" s="366"/>
      <c r="AQ16" s="367"/>
      <c r="AR16" s="368"/>
      <c r="AS16" s="368"/>
      <c r="AT16" s="369"/>
      <c r="AU16" s="367"/>
      <c r="AV16" s="368"/>
      <c r="AW16" s="368"/>
      <c r="AX16" s="369"/>
      <c r="AY16" s="370" t="str">
        <f t="shared" si="2"/>
        <v/>
      </c>
      <c r="AZ16" s="371"/>
      <c r="BA16" s="353"/>
      <c r="BB16" s="354"/>
      <c r="BC16" s="372"/>
      <c r="BD16" s="120"/>
      <c r="BE16" s="116"/>
      <c r="BF16" s="116"/>
      <c r="BG16" s="116"/>
      <c r="BH16" s="116"/>
      <c r="BI16" s="118"/>
      <c r="BJ16" s="118"/>
      <c r="BK16" s="118"/>
      <c r="BL16" s="118"/>
      <c r="BM16" s="118"/>
      <c r="BN16" s="118"/>
      <c r="BO16" s="118"/>
      <c r="BP16" s="118"/>
      <c r="BQ16" s="11"/>
      <c r="BR16" s="11"/>
      <c r="BS16" s="117"/>
      <c r="BT16" s="117"/>
      <c r="BU16" s="117"/>
    </row>
    <row r="17" spans="2:73" x14ac:dyDescent="0.45">
      <c r="B17" s="124">
        <f t="shared" si="3"/>
        <v>4</v>
      </c>
      <c r="C17" s="364"/>
      <c r="D17" s="365"/>
      <c r="E17" s="365"/>
      <c r="F17" s="366"/>
      <c r="G17" s="367"/>
      <c r="H17" s="368"/>
      <c r="I17" s="368"/>
      <c r="J17" s="369"/>
      <c r="K17" s="367"/>
      <c r="L17" s="368"/>
      <c r="M17" s="368"/>
      <c r="N17" s="369"/>
      <c r="O17" s="370" t="str">
        <f t="shared" si="0"/>
        <v/>
      </c>
      <c r="P17" s="371"/>
      <c r="Q17" s="353"/>
      <c r="R17" s="354"/>
      <c r="S17" s="372"/>
      <c r="T17" s="124">
        <f t="shared" si="4"/>
        <v>24</v>
      </c>
      <c r="U17" s="364"/>
      <c r="V17" s="365"/>
      <c r="W17" s="365"/>
      <c r="X17" s="366"/>
      <c r="Y17" s="367"/>
      <c r="Z17" s="368"/>
      <c r="AA17" s="368"/>
      <c r="AB17" s="369"/>
      <c r="AC17" s="367"/>
      <c r="AD17" s="368"/>
      <c r="AE17" s="368"/>
      <c r="AF17" s="369"/>
      <c r="AG17" s="370" t="str">
        <f t="shared" si="1"/>
        <v/>
      </c>
      <c r="AH17" s="371"/>
      <c r="AI17" s="353"/>
      <c r="AJ17" s="354"/>
      <c r="AK17" s="372"/>
      <c r="AL17" s="124">
        <f t="shared" si="5"/>
        <v>44</v>
      </c>
      <c r="AM17" s="364"/>
      <c r="AN17" s="365"/>
      <c r="AO17" s="365"/>
      <c r="AP17" s="366"/>
      <c r="AQ17" s="367"/>
      <c r="AR17" s="368"/>
      <c r="AS17" s="368"/>
      <c r="AT17" s="369"/>
      <c r="AU17" s="367"/>
      <c r="AV17" s="368"/>
      <c r="AW17" s="368"/>
      <c r="AX17" s="369"/>
      <c r="AY17" s="370" t="str">
        <f t="shared" si="2"/>
        <v/>
      </c>
      <c r="AZ17" s="371"/>
      <c r="BA17" s="353"/>
      <c r="BB17" s="354"/>
      <c r="BC17" s="372"/>
      <c r="BD17" s="120"/>
      <c r="BE17" s="343" t="s">
        <v>136</v>
      </c>
      <c r="BF17" s="343"/>
      <c r="BG17" s="343"/>
      <c r="BH17" s="343"/>
      <c r="BI17" s="343"/>
      <c r="BJ17" s="343"/>
      <c r="BK17" s="343"/>
      <c r="BL17" s="343"/>
      <c r="BM17" s="343"/>
      <c r="BN17" s="118"/>
      <c r="BO17" s="118"/>
      <c r="BP17" s="118"/>
      <c r="BQ17" s="11"/>
      <c r="BR17" s="11"/>
      <c r="BS17" s="117"/>
      <c r="BT17" s="117"/>
      <c r="BU17" s="117"/>
    </row>
    <row r="18" spans="2:73" x14ac:dyDescent="0.45">
      <c r="B18" s="124">
        <f t="shared" si="3"/>
        <v>5</v>
      </c>
      <c r="C18" s="364"/>
      <c r="D18" s="365"/>
      <c r="E18" s="365"/>
      <c r="F18" s="366"/>
      <c r="G18" s="367"/>
      <c r="H18" s="368"/>
      <c r="I18" s="368"/>
      <c r="J18" s="369"/>
      <c r="K18" s="367"/>
      <c r="L18" s="368"/>
      <c r="M18" s="368"/>
      <c r="N18" s="369"/>
      <c r="O18" s="370" t="str">
        <f t="shared" si="0"/>
        <v/>
      </c>
      <c r="P18" s="371"/>
      <c r="Q18" s="353"/>
      <c r="R18" s="354"/>
      <c r="S18" s="372"/>
      <c r="T18" s="124">
        <f t="shared" si="4"/>
        <v>25</v>
      </c>
      <c r="U18" s="364"/>
      <c r="V18" s="365"/>
      <c r="W18" s="365"/>
      <c r="X18" s="366"/>
      <c r="Y18" s="367"/>
      <c r="Z18" s="368"/>
      <c r="AA18" s="368"/>
      <c r="AB18" s="369"/>
      <c r="AC18" s="367"/>
      <c r="AD18" s="368"/>
      <c r="AE18" s="368"/>
      <c r="AF18" s="369"/>
      <c r="AG18" s="370" t="str">
        <f t="shared" si="1"/>
        <v/>
      </c>
      <c r="AH18" s="371"/>
      <c r="AI18" s="353"/>
      <c r="AJ18" s="354"/>
      <c r="AK18" s="372"/>
      <c r="AL18" s="124">
        <f t="shared" si="5"/>
        <v>45</v>
      </c>
      <c r="AM18" s="364"/>
      <c r="AN18" s="365"/>
      <c r="AO18" s="365"/>
      <c r="AP18" s="366"/>
      <c r="AQ18" s="367"/>
      <c r="AR18" s="368"/>
      <c r="AS18" s="368"/>
      <c r="AT18" s="369"/>
      <c r="AU18" s="367"/>
      <c r="AV18" s="368"/>
      <c r="AW18" s="368"/>
      <c r="AX18" s="369"/>
      <c r="AY18" s="370" t="str">
        <f t="shared" si="2"/>
        <v/>
      </c>
      <c r="AZ18" s="371"/>
      <c r="BA18" s="353"/>
      <c r="BB18" s="354"/>
      <c r="BC18" s="372"/>
      <c r="BD18" s="120"/>
      <c r="BE18" s="343" t="s">
        <v>37</v>
      </c>
      <c r="BF18" s="343"/>
      <c r="BG18" s="343"/>
      <c r="BH18" s="374"/>
      <c r="BI18" s="374"/>
      <c r="BJ18" s="374"/>
      <c r="BK18" s="343" t="s">
        <v>30</v>
      </c>
      <c r="BL18" s="343"/>
      <c r="BM18" s="343"/>
      <c r="BN18" s="118"/>
      <c r="BO18" s="118"/>
      <c r="BP18" s="118"/>
      <c r="BQ18" s="11"/>
      <c r="BR18" s="11"/>
      <c r="BS18" s="117"/>
      <c r="BT18" s="117"/>
      <c r="BU18" s="117"/>
    </row>
    <row r="19" spans="2:73" x14ac:dyDescent="0.45">
      <c r="B19" s="124">
        <f t="shared" si="3"/>
        <v>6</v>
      </c>
      <c r="C19" s="364"/>
      <c r="D19" s="365"/>
      <c r="E19" s="365"/>
      <c r="F19" s="366"/>
      <c r="G19" s="367"/>
      <c r="H19" s="368"/>
      <c r="I19" s="368"/>
      <c r="J19" s="369"/>
      <c r="K19" s="367"/>
      <c r="L19" s="368"/>
      <c r="M19" s="368"/>
      <c r="N19" s="369"/>
      <c r="O19" s="370" t="str">
        <f t="shared" si="0"/>
        <v/>
      </c>
      <c r="P19" s="371"/>
      <c r="Q19" s="353"/>
      <c r="R19" s="354"/>
      <c r="S19" s="372"/>
      <c r="T19" s="124">
        <f t="shared" si="4"/>
        <v>26</v>
      </c>
      <c r="U19" s="364"/>
      <c r="V19" s="365"/>
      <c r="W19" s="365"/>
      <c r="X19" s="366"/>
      <c r="Y19" s="367"/>
      <c r="Z19" s="368"/>
      <c r="AA19" s="368"/>
      <c r="AB19" s="369"/>
      <c r="AC19" s="367"/>
      <c r="AD19" s="368"/>
      <c r="AE19" s="368"/>
      <c r="AF19" s="369"/>
      <c r="AG19" s="370" t="str">
        <f t="shared" si="1"/>
        <v/>
      </c>
      <c r="AH19" s="371"/>
      <c r="AI19" s="353"/>
      <c r="AJ19" s="354"/>
      <c r="AK19" s="372"/>
      <c r="AL19" s="124">
        <f t="shared" si="5"/>
        <v>46</v>
      </c>
      <c r="AM19" s="364"/>
      <c r="AN19" s="365"/>
      <c r="AO19" s="365"/>
      <c r="AP19" s="366"/>
      <c r="AQ19" s="367"/>
      <c r="AR19" s="368"/>
      <c r="AS19" s="368"/>
      <c r="AT19" s="369"/>
      <c r="AU19" s="367"/>
      <c r="AV19" s="368"/>
      <c r="AW19" s="368"/>
      <c r="AX19" s="369"/>
      <c r="AY19" s="370" t="str">
        <f t="shared" si="2"/>
        <v/>
      </c>
      <c r="AZ19" s="371"/>
      <c r="BA19" s="353"/>
      <c r="BB19" s="354"/>
      <c r="BC19" s="372"/>
      <c r="BD19" s="120"/>
      <c r="BE19" s="343" t="s">
        <v>33</v>
      </c>
      <c r="BF19" s="343"/>
      <c r="BG19" s="343"/>
      <c r="BH19" s="374"/>
      <c r="BI19" s="374"/>
      <c r="BJ19" s="374"/>
      <c r="BK19" s="343" t="s">
        <v>30</v>
      </c>
      <c r="BL19" s="343"/>
      <c r="BM19" s="343"/>
      <c r="BN19" s="118"/>
      <c r="BO19" s="118"/>
      <c r="BP19" s="118"/>
      <c r="BQ19" s="11"/>
      <c r="BR19" s="11"/>
      <c r="BS19" s="117"/>
      <c r="BT19" s="117"/>
      <c r="BU19" s="117"/>
    </row>
    <row r="20" spans="2:73" x14ac:dyDescent="0.45">
      <c r="B20" s="124">
        <f t="shared" si="3"/>
        <v>7</v>
      </c>
      <c r="C20" s="364"/>
      <c r="D20" s="365"/>
      <c r="E20" s="365"/>
      <c r="F20" s="366"/>
      <c r="G20" s="367"/>
      <c r="H20" s="368"/>
      <c r="I20" s="368"/>
      <c r="J20" s="369"/>
      <c r="K20" s="367"/>
      <c r="L20" s="368"/>
      <c r="M20" s="368"/>
      <c r="N20" s="369"/>
      <c r="O20" s="370" t="str">
        <f t="shared" si="0"/>
        <v/>
      </c>
      <c r="P20" s="371"/>
      <c r="Q20" s="353"/>
      <c r="R20" s="354"/>
      <c r="S20" s="372"/>
      <c r="T20" s="124">
        <f t="shared" si="4"/>
        <v>27</v>
      </c>
      <c r="U20" s="364"/>
      <c r="V20" s="365"/>
      <c r="W20" s="365"/>
      <c r="X20" s="366"/>
      <c r="Y20" s="367"/>
      <c r="Z20" s="368"/>
      <c r="AA20" s="368"/>
      <c r="AB20" s="369"/>
      <c r="AC20" s="367"/>
      <c r="AD20" s="368"/>
      <c r="AE20" s="368"/>
      <c r="AF20" s="369"/>
      <c r="AG20" s="370" t="str">
        <f t="shared" si="1"/>
        <v/>
      </c>
      <c r="AH20" s="371"/>
      <c r="AI20" s="353"/>
      <c r="AJ20" s="354"/>
      <c r="AK20" s="372"/>
      <c r="AL20" s="124">
        <f t="shared" si="5"/>
        <v>47</v>
      </c>
      <c r="AM20" s="364"/>
      <c r="AN20" s="365"/>
      <c r="AO20" s="365"/>
      <c r="AP20" s="366"/>
      <c r="AQ20" s="367"/>
      <c r="AR20" s="368"/>
      <c r="AS20" s="368"/>
      <c r="AT20" s="369"/>
      <c r="AU20" s="367"/>
      <c r="AV20" s="368"/>
      <c r="AW20" s="368"/>
      <c r="AX20" s="369"/>
      <c r="AY20" s="370" t="str">
        <f t="shared" si="2"/>
        <v/>
      </c>
      <c r="AZ20" s="371"/>
      <c r="BA20" s="353"/>
      <c r="BB20" s="354"/>
      <c r="BC20" s="372"/>
      <c r="BD20" s="120"/>
      <c r="BE20" s="343" t="s">
        <v>27</v>
      </c>
      <c r="BF20" s="343"/>
      <c r="BG20" s="343"/>
      <c r="BH20" s="375">
        <f>SUM(BH18:BJ19)</f>
        <v>0</v>
      </c>
      <c r="BI20" s="375"/>
      <c r="BJ20" s="375"/>
      <c r="BK20" s="343" t="s">
        <v>30</v>
      </c>
      <c r="BL20" s="343"/>
      <c r="BM20" s="343"/>
      <c r="BN20" s="118"/>
      <c r="BO20" s="118"/>
      <c r="BP20" s="118"/>
      <c r="BQ20" s="11"/>
      <c r="BR20" s="11"/>
      <c r="BS20" s="117"/>
      <c r="BT20" s="117"/>
      <c r="BU20" s="117"/>
    </row>
    <row r="21" spans="2:73" x14ac:dyDescent="0.45">
      <c r="B21" s="124">
        <f t="shared" si="3"/>
        <v>8</v>
      </c>
      <c r="C21" s="364"/>
      <c r="D21" s="365"/>
      <c r="E21" s="365"/>
      <c r="F21" s="366"/>
      <c r="G21" s="367"/>
      <c r="H21" s="368"/>
      <c r="I21" s="368"/>
      <c r="J21" s="369"/>
      <c r="K21" s="367"/>
      <c r="L21" s="368"/>
      <c r="M21" s="368"/>
      <c r="N21" s="369"/>
      <c r="O21" s="370" t="str">
        <f t="shared" si="0"/>
        <v/>
      </c>
      <c r="P21" s="371"/>
      <c r="Q21" s="353"/>
      <c r="R21" s="354"/>
      <c r="S21" s="372"/>
      <c r="T21" s="124">
        <f t="shared" si="4"/>
        <v>28</v>
      </c>
      <c r="U21" s="364"/>
      <c r="V21" s="365"/>
      <c r="W21" s="365"/>
      <c r="X21" s="366"/>
      <c r="Y21" s="367"/>
      <c r="Z21" s="368"/>
      <c r="AA21" s="368"/>
      <c r="AB21" s="369"/>
      <c r="AC21" s="367"/>
      <c r="AD21" s="368"/>
      <c r="AE21" s="368"/>
      <c r="AF21" s="369"/>
      <c r="AG21" s="370" t="str">
        <f t="shared" si="1"/>
        <v/>
      </c>
      <c r="AH21" s="371"/>
      <c r="AI21" s="353"/>
      <c r="AJ21" s="354"/>
      <c r="AK21" s="372"/>
      <c r="AL21" s="124">
        <f t="shared" si="5"/>
        <v>48</v>
      </c>
      <c r="AM21" s="364"/>
      <c r="AN21" s="365"/>
      <c r="AO21" s="365"/>
      <c r="AP21" s="366"/>
      <c r="AQ21" s="367"/>
      <c r="AR21" s="368"/>
      <c r="AS21" s="368"/>
      <c r="AT21" s="369"/>
      <c r="AU21" s="367"/>
      <c r="AV21" s="368"/>
      <c r="AW21" s="368"/>
      <c r="AX21" s="369"/>
      <c r="AY21" s="370" t="str">
        <f t="shared" si="2"/>
        <v/>
      </c>
      <c r="AZ21" s="371"/>
      <c r="BA21" s="353"/>
      <c r="BB21" s="354"/>
      <c r="BC21" s="372"/>
      <c r="BD21" s="120"/>
      <c r="BE21" s="116"/>
      <c r="BF21" s="116"/>
      <c r="BG21" s="116"/>
      <c r="BH21" s="116"/>
      <c r="BI21" s="118"/>
      <c r="BJ21" s="118"/>
      <c r="BK21" s="118"/>
      <c r="BL21" s="118"/>
      <c r="BM21" s="118"/>
      <c r="BN21" s="118"/>
      <c r="BO21" s="118"/>
      <c r="BP21" s="118"/>
      <c r="BQ21" s="11"/>
      <c r="BR21" s="11"/>
      <c r="BS21" s="117"/>
      <c r="BT21" s="117"/>
      <c r="BU21" s="117"/>
    </row>
    <row r="22" spans="2:73" x14ac:dyDescent="0.45">
      <c r="B22" s="124">
        <f t="shared" si="3"/>
        <v>9</v>
      </c>
      <c r="C22" s="364"/>
      <c r="D22" s="365"/>
      <c r="E22" s="365"/>
      <c r="F22" s="366"/>
      <c r="G22" s="367"/>
      <c r="H22" s="368"/>
      <c r="I22" s="368"/>
      <c r="J22" s="369"/>
      <c r="K22" s="367"/>
      <c r="L22" s="368"/>
      <c r="M22" s="368"/>
      <c r="N22" s="369"/>
      <c r="O22" s="370" t="str">
        <f t="shared" si="0"/>
        <v/>
      </c>
      <c r="P22" s="371"/>
      <c r="Q22" s="353"/>
      <c r="R22" s="354"/>
      <c r="S22" s="372"/>
      <c r="T22" s="124">
        <f t="shared" si="4"/>
        <v>29</v>
      </c>
      <c r="U22" s="364"/>
      <c r="V22" s="365"/>
      <c r="W22" s="365"/>
      <c r="X22" s="366"/>
      <c r="Y22" s="367"/>
      <c r="Z22" s="368"/>
      <c r="AA22" s="368"/>
      <c r="AB22" s="369"/>
      <c r="AC22" s="367"/>
      <c r="AD22" s="368"/>
      <c r="AE22" s="368"/>
      <c r="AF22" s="369"/>
      <c r="AG22" s="370" t="str">
        <f t="shared" si="1"/>
        <v/>
      </c>
      <c r="AH22" s="371"/>
      <c r="AI22" s="353"/>
      <c r="AJ22" s="354"/>
      <c r="AK22" s="372"/>
      <c r="AL22" s="124">
        <f t="shared" si="5"/>
        <v>49</v>
      </c>
      <c r="AM22" s="364"/>
      <c r="AN22" s="365"/>
      <c r="AO22" s="365"/>
      <c r="AP22" s="366"/>
      <c r="AQ22" s="367"/>
      <c r="AR22" s="368"/>
      <c r="AS22" s="368"/>
      <c r="AT22" s="369"/>
      <c r="AU22" s="367"/>
      <c r="AV22" s="368"/>
      <c r="AW22" s="368"/>
      <c r="AX22" s="369"/>
      <c r="AY22" s="370" t="str">
        <f t="shared" si="2"/>
        <v/>
      </c>
      <c r="AZ22" s="371"/>
      <c r="BA22" s="353"/>
      <c r="BB22" s="354"/>
      <c r="BC22" s="372"/>
      <c r="BD22" s="120"/>
      <c r="BE22" s="116"/>
      <c r="BF22" s="116"/>
      <c r="BG22" s="116"/>
      <c r="BH22" s="116"/>
      <c r="BI22" s="118"/>
      <c r="BJ22" s="118"/>
      <c r="BK22" s="118"/>
      <c r="BL22" s="118"/>
      <c r="BM22" s="118"/>
      <c r="BN22" s="118"/>
      <c r="BO22" s="118"/>
      <c r="BP22" s="118"/>
      <c r="BQ22" s="11"/>
      <c r="BR22" s="11"/>
      <c r="BS22" s="117"/>
      <c r="BT22" s="117"/>
      <c r="BU22" s="117"/>
    </row>
    <row r="23" spans="2:73" x14ac:dyDescent="0.45">
      <c r="B23" s="124">
        <f t="shared" si="3"/>
        <v>10</v>
      </c>
      <c r="C23" s="364"/>
      <c r="D23" s="365"/>
      <c r="E23" s="365"/>
      <c r="F23" s="366"/>
      <c r="G23" s="364"/>
      <c r="H23" s="365"/>
      <c r="I23" s="365"/>
      <c r="J23" s="366"/>
      <c r="K23" s="364"/>
      <c r="L23" s="365"/>
      <c r="M23" s="365"/>
      <c r="N23" s="366"/>
      <c r="O23" s="370" t="str">
        <f t="shared" si="0"/>
        <v/>
      </c>
      <c r="P23" s="371"/>
      <c r="Q23" s="353"/>
      <c r="R23" s="354"/>
      <c r="S23" s="372"/>
      <c r="T23" s="124">
        <f t="shared" si="4"/>
        <v>30</v>
      </c>
      <c r="U23" s="364"/>
      <c r="V23" s="365"/>
      <c r="W23" s="365"/>
      <c r="X23" s="366"/>
      <c r="Y23" s="364"/>
      <c r="Z23" s="365"/>
      <c r="AA23" s="365"/>
      <c r="AB23" s="366"/>
      <c r="AC23" s="364"/>
      <c r="AD23" s="365"/>
      <c r="AE23" s="365"/>
      <c r="AF23" s="366"/>
      <c r="AG23" s="370" t="str">
        <f t="shared" si="1"/>
        <v/>
      </c>
      <c r="AH23" s="371"/>
      <c r="AI23" s="353"/>
      <c r="AJ23" s="354"/>
      <c r="AK23" s="372"/>
      <c r="AL23" s="124">
        <f t="shared" si="5"/>
        <v>50</v>
      </c>
      <c r="AM23" s="364"/>
      <c r="AN23" s="365"/>
      <c r="AO23" s="365"/>
      <c r="AP23" s="366"/>
      <c r="AQ23" s="364"/>
      <c r="AR23" s="365"/>
      <c r="AS23" s="365"/>
      <c r="AT23" s="366"/>
      <c r="AU23" s="364"/>
      <c r="AV23" s="365"/>
      <c r="AW23" s="365"/>
      <c r="AX23" s="366"/>
      <c r="AY23" s="370" t="str">
        <f t="shared" si="2"/>
        <v/>
      </c>
      <c r="AZ23" s="371"/>
      <c r="BA23" s="353"/>
      <c r="BB23" s="354"/>
      <c r="BC23" s="372"/>
      <c r="BD23" s="120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"/>
      <c r="BR23" s="11"/>
      <c r="BS23" s="117"/>
      <c r="BT23" s="117"/>
      <c r="BU23" s="117"/>
    </row>
    <row r="24" spans="2:73" x14ac:dyDescent="0.45">
      <c r="B24" s="124">
        <f t="shared" si="3"/>
        <v>11</v>
      </c>
      <c r="C24" s="364"/>
      <c r="D24" s="365"/>
      <c r="E24" s="365"/>
      <c r="F24" s="366"/>
      <c r="G24" s="364"/>
      <c r="H24" s="365"/>
      <c r="I24" s="365"/>
      <c r="J24" s="366"/>
      <c r="K24" s="364"/>
      <c r="L24" s="365"/>
      <c r="M24" s="365"/>
      <c r="N24" s="366"/>
      <c r="O24" s="370" t="str">
        <f t="shared" si="0"/>
        <v/>
      </c>
      <c r="P24" s="371"/>
      <c r="Q24" s="353"/>
      <c r="R24" s="354"/>
      <c r="S24" s="372"/>
      <c r="T24" s="124">
        <f t="shared" si="4"/>
        <v>31</v>
      </c>
      <c r="U24" s="364"/>
      <c r="V24" s="365"/>
      <c r="W24" s="365"/>
      <c r="X24" s="366"/>
      <c r="Y24" s="364"/>
      <c r="Z24" s="365"/>
      <c r="AA24" s="365"/>
      <c r="AB24" s="366"/>
      <c r="AC24" s="364"/>
      <c r="AD24" s="365"/>
      <c r="AE24" s="365"/>
      <c r="AF24" s="366"/>
      <c r="AG24" s="370" t="str">
        <f t="shared" si="1"/>
        <v/>
      </c>
      <c r="AH24" s="371"/>
      <c r="AI24" s="353"/>
      <c r="AJ24" s="354"/>
      <c r="AK24" s="372"/>
      <c r="AL24" s="124">
        <f t="shared" si="5"/>
        <v>51</v>
      </c>
      <c r="AM24" s="364"/>
      <c r="AN24" s="365"/>
      <c r="AO24" s="365"/>
      <c r="AP24" s="366"/>
      <c r="AQ24" s="364"/>
      <c r="AR24" s="365"/>
      <c r="AS24" s="365"/>
      <c r="AT24" s="366"/>
      <c r="AU24" s="364"/>
      <c r="AV24" s="365"/>
      <c r="AW24" s="365"/>
      <c r="AX24" s="366"/>
      <c r="AY24" s="370" t="str">
        <f t="shared" si="2"/>
        <v/>
      </c>
      <c r="AZ24" s="371"/>
      <c r="BA24" s="353"/>
      <c r="BB24" s="354"/>
      <c r="BC24" s="372"/>
      <c r="BD24" s="120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"/>
      <c r="BR24" s="11"/>
      <c r="BS24" s="117"/>
      <c r="BT24" s="117"/>
      <c r="BU24" s="117"/>
    </row>
    <row r="25" spans="2:73" x14ac:dyDescent="0.45">
      <c r="B25" s="124">
        <f t="shared" si="3"/>
        <v>12</v>
      </c>
      <c r="C25" s="364"/>
      <c r="D25" s="365"/>
      <c r="E25" s="365"/>
      <c r="F25" s="366"/>
      <c r="G25" s="364"/>
      <c r="H25" s="365"/>
      <c r="I25" s="365"/>
      <c r="J25" s="366"/>
      <c r="K25" s="364"/>
      <c r="L25" s="365"/>
      <c r="M25" s="365"/>
      <c r="N25" s="366"/>
      <c r="O25" s="370" t="str">
        <f t="shared" si="0"/>
        <v/>
      </c>
      <c r="P25" s="371"/>
      <c r="Q25" s="353"/>
      <c r="R25" s="354"/>
      <c r="S25" s="372"/>
      <c r="T25" s="124">
        <f t="shared" si="4"/>
        <v>32</v>
      </c>
      <c r="U25" s="364"/>
      <c r="V25" s="365"/>
      <c r="W25" s="365"/>
      <c r="X25" s="366"/>
      <c r="Y25" s="364"/>
      <c r="Z25" s="365"/>
      <c r="AA25" s="365"/>
      <c r="AB25" s="366"/>
      <c r="AC25" s="364"/>
      <c r="AD25" s="365"/>
      <c r="AE25" s="365"/>
      <c r="AF25" s="366"/>
      <c r="AG25" s="370" t="str">
        <f t="shared" si="1"/>
        <v/>
      </c>
      <c r="AH25" s="371"/>
      <c r="AI25" s="353"/>
      <c r="AJ25" s="354"/>
      <c r="AK25" s="372"/>
      <c r="AL25" s="124">
        <f t="shared" si="5"/>
        <v>52</v>
      </c>
      <c r="AM25" s="364"/>
      <c r="AN25" s="365"/>
      <c r="AO25" s="365"/>
      <c r="AP25" s="366"/>
      <c r="AQ25" s="364"/>
      <c r="AR25" s="365"/>
      <c r="AS25" s="365"/>
      <c r="AT25" s="366"/>
      <c r="AU25" s="364"/>
      <c r="AV25" s="365"/>
      <c r="AW25" s="365"/>
      <c r="AX25" s="366"/>
      <c r="AY25" s="370" t="str">
        <f t="shared" si="2"/>
        <v/>
      </c>
      <c r="AZ25" s="371"/>
      <c r="BA25" s="353"/>
      <c r="BB25" s="354"/>
      <c r="BC25" s="372"/>
      <c r="BD25" s="120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"/>
      <c r="BR25" s="11"/>
      <c r="BS25" s="117"/>
      <c r="BT25" s="117"/>
      <c r="BU25" s="117"/>
    </row>
    <row r="26" spans="2:73" x14ac:dyDescent="0.45">
      <c r="B26" s="124">
        <f t="shared" si="3"/>
        <v>13</v>
      </c>
      <c r="C26" s="364"/>
      <c r="D26" s="365"/>
      <c r="E26" s="365"/>
      <c r="F26" s="366"/>
      <c r="G26" s="364"/>
      <c r="H26" s="365"/>
      <c r="I26" s="365"/>
      <c r="J26" s="366"/>
      <c r="K26" s="364"/>
      <c r="L26" s="365"/>
      <c r="M26" s="365"/>
      <c r="N26" s="366"/>
      <c r="O26" s="370" t="str">
        <f t="shared" si="0"/>
        <v/>
      </c>
      <c r="P26" s="371"/>
      <c r="Q26" s="353"/>
      <c r="R26" s="354"/>
      <c r="S26" s="372"/>
      <c r="T26" s="124">
        <f t="shared" si="4"/>
        <v>33</v>
      </c>
      <c r="U26" s="364"/>
      <c r="V26" s="365"/>
      <c r="W26" s="365"/>
      <c r="X26" s="366"/>
      <c r="Y26" s="364"/>
      <c r="Z26" s="365"/>
      <c r="AA26" s="365"/>
      <c r="AB26" s="366"/>
      <c r="AC26" s="364"/>
      <c r="AD26" s="365"/>
      <c r="AE26" s="365"/>
      <c r="AF26" s="366"/>
      <c r="AG26" s="370" t="str">
        <f t="shared" si="1"/>
        <v/>
      </c>
      <c r="AH26" s="371"/>
      <c r="AI26" s="353"/>
      <c r="AJ26" s="354"/>
      <c r="AK26" s="372"/>
      <c r="AL26" s="124">
        <f t="shared" si="5"/>
        <v>53</v>
      </c>
      <c r="AM26" s="364"/>
      <c r="AN26" s="365"/>
      <c r="AO26" s="365"/>
      <c r="AP26" s="366"/>
      <c r="AQ26" s="364"/>
      <c r="AR26" s="365"/>
      <c r="AS26" s="365"/>
      <c r="AT26" s="366"/>
      <c r="AU26" s="364"/>
      <c r="AV26" s="365"/>
      <c r="AW26" s="365"/>
      <c r="AX26" s="366"/>
      <c r="AY26" s="370" t="str">
        <f t="shared" si="2"/>
        <v/>
      </c>
      <c r="AZ26" s="371"/>
      <c r="BA26" s="353"/>
      <c r="BB26" s="354"/>
      <c r="BC26" s="372"/>
      <c r="BD26" s="120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"/>
      <c r="BR26" s="11"/>
      <c r="BS26" s="117"/>
      <c r="BT26" s="117"/>
      <c r="BU26" s="117"/>
    </row>
    <row r="27" spans="2:73" x14ac:dyDescent="0.45">
      <c r="B27" s="124">
        <f t="shared" si="3"/>
        <v>14</v>
      </c>
      <c r="C27" s="364"/>
      <c r="D27" s="365"/>
      <c r="E27" s="365"/>
      <c r="F27" s="366"/>
      <c r="G27" s="364"/>
      <c r="H27" s="365"/>
      <c r="I27" s="365"/>
      <c r="J27" s="366"/>
      <c r="K27" s="364"/>
      <c r="L27" s="365"/>
      <c r="M27" s="365"/>
      <c r="N27" s="366"/>
      <c r="O27" s="370" t="str">
        <f t="shared" si="0"/>
        <v/>
      </c>
      <c r="P27" s="371"/>
      <c r="Q27" s="353"/>
      <c r="R27" s="354"/>
      <c r="S27" s="372"/>
      <c r="T27" s="124">
        <f t="shared" si="4"/>
        <v>34</v>
      </c>
      <c r="U27" s="364"/>
      <c r="V27" s="365"/>
      <c r="W27" s="365"/>
      <c r="X27" s="366"/>
      <c r="Y27" s="364"/>
      <c r="Z27" s="365"/>
      <c r="AA27" s="365"/>
      <c r="AB27" s="366"/>
      <c r="AC27" s="364"/>
      <c r="AD27" s="365"/>
      <c r="AE27" s="365"/>
      <c r="AF27" s="366"/>
      <c r="AG27" s="370" t="str">
        <f t="shared" si="1"/>
        <v/>
      </c>
      <c r="AH27" s="371"/>
      <c r="AI27" s="353"/>
      <c r="AJ27" s="354"/>
      <c r="AK27" s="372"/>
      <c r="AL27" s="124">
        <f t="shared" si="5"/>
        <v>54</v>
      </c>
      <c r="AM27" s="364"/>
      <c r="AN27" s="365"/>
      <c r="AO27" s="365"/>
      <c r="AP27" s="366"/>
      <c r="AQ27" s="364"/>
      <c r="AR27" s="365"/>
      <c r="AS27" s="365"/>
      <c r="AT27" s="366"/>
      <c r="AU27" s="364"/>
      <c r="AV27" s="365"/>
      <c r="AW27" s="365"/>
      <c r="AX27" s="366"/>
      <c r="AY27" s="370" t="str">
        <f t="shared" si="2"/>
        <v/>
      </c>
      <c r="AZ27" s="371"/>
      <c r="BA27" s="353"/>
      <c r="BB27" s="354"/>
      <c r="BC27" s="372"/>
      <c r="BD27" s="120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"/>
      <c r="BR27" s="11"/>
      <c r="BS27" s="117"/>
      <c r="BT27" s="117"/>
      <c r="BU27" s="117"/>
    </row>
    <row r="28" spans="2:73" x14ac:dyDescent="0.45">
      <c r="B28" s="124">
        <f t="shared" si="3"/>
        <v>15</v>
      </c>
      <c r="C28" s="364"/>
      <c r="D28" s="365"/>
      <c r="E28" s="365"/>
      <c r="F28" s="366"/>
      <c r="G28" s="364"/>
      <c r="H28" s="365"/>
      <c r="I28" s="365"/>
      <c r="J28" s="366"/>
      <c r="K28" s="364"/>
      <c r="L28" s="365"/>
      <c r="M28" s="365"/>
      <c r="N28" s="366"/>
      <c r="O28" s="370" t="str">
        <f t="shared" si="0"/>
        <v/>
      </c>
      <c r="P28" s="371"/>
      <c r="Q28" s="353"/>
      <c r="R28" s="354"/>
      <c r="S28" s="372"/>
      <c r="T28" s="124">
        <f t="shared" si="4"/>
        <v>35</v>
      </c>
      <c r="U28" s="364"/>
      <c r="V28" s="365"/>
      <c r="W28" s="365"/>
      <c r="X28" s="366"/>
      <c r="Y28" s="364"/>
      <c r="Z28" s="365"/>
      <c r="AA28" s="365"/>
      <c r="AB28" s="366"/>
      <c r="AC28" s="364"/>
      <c r="AD28" s="365"/>
      <c r="AE28" s="365"/>
      <c r="AF28" s="366"/>
      <c r="AG28" s="370" t="str">
        <f t="shared" si="1"/>
        <v/>
      </c>
      <c r="AH28" s="371"/>
      <c r="AI28" s="353"/>
      <c r="AJ28" s="354"/>
      <c r="AK28" s="372"/>
      <c r="AL28" s="124">
        <f t="shared" si="5"/>
        <v>55</v>
      </c>
      <c r="AM28" s="364"/>
      <c r="AN28" s="365"/>
      <c r="AO28" s="365"/>
      <c r="AP28" s="366"/>
      <c r="AQ28" s="364"/>
      <c r="AR28" s="365"/>
      <c r="AS28" s="365"/>
      <c r="AT28" s="366"/>
      <c r="AU28" s="364"/>
      <c r="AV28" s="365"/>
      <c r="AW28" s="365"/>
      <c r="AX28" s="366"/>
      <c r="AY28" s="370" t="str">
        <f t="shared" si="2"/>
        <v/>
      </c>
      <c r="AZ28" s="371"/>
      <c r="BA28" s="353"/>
      <c r="BB28" s="354"/>
      <c r="BC28" s="372"/>
      <c r="BD28" s="120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"/>
      <c r="BR28" s="11"/>
      <c r="BS28" s="117"/>
      <c r="BT28" s="117"/>
      <c r="BU28" s="117"/>
    </row>
    <row r="29" spans="2:73" x14ac:dyDescent="0.45">
      <c r="B29" s="124">
        <f t="shared" si="3"/>
        <v>16</v>
      </c>
      <c r="C29" s="364"/>
      <c r="D29" s="365"/>
      <c r="E29" s="365"/>
      <c r="F29" s="366"/>
      <c r="G29" s="364"/>
      <c r="H29" s="365"/>
      <c r="I29" s="365"/>
      <c r="J29" s="366"/>
      <c r="K29" s="364"/>
      <c r="L29" s="365"/>
      <c r="M29" s="365"/>
      <c r="N29" s="366"/>
      <c r="O29" s="370" t="str">
        <f t="shared" si="0"/>
        <v/>
      </c>
      <c r="P29" s="371"/>
      <c r="Q29" s="353"/>
      <c r="R29" s="354"/>
      <c r="S29" s="372"/>
      <c r="T29" s="124">
        <f t="shared" si="4"/>
        <v>36</v>
      </c>
      <c r="U29" s="364"/>
      <c r="V29" s="365"/>
      <c r="W29" s="365"/>
      <c r="X29" s="366"/>
      <c r="Y29" s="364"/>
      <c r="Z29" s="365"/>
      <c r="AA29" s="365"/>
      <c r="AB29" s="366"/>
      <c r="AC29" s="364"/>
      <c r="AD29" s="365"/>
      <c r="AE29" s="365"/>
      <c r="AF29" s="366"/>
      <c r="AG29" s="370" t="str">
        <f t="shared" si="1"/>
        <v/>
      </c>
      <c r="AH29" s="371"/>
      <c r="AI29" s="353"/>
      <c r="AJ29" s="354"/>
      <c r="AK29" s="372"/>
      <c r="AL29" s="124">
        <f t="shared" si="5"/>
        <v>56</v>
      </c>
      <c r="AM29" s="364"/>
      <c r="AN29" s="365"/>
      <c r="AO29" s="365"/>
      <c r="AP29" s="366"/>
      <c r="AQ29" s="364"/>
      <c r="AR29" s="365"/>
      <c r="AS29" s="365"/>
      <c r="AT29" s="366"/>
      <c r="AU29" s="364"/>
      <c r="AV29" s="365"/>
      <c r="AW29" s="365"/>
      <c r="AX29" s="366"/>
      <c r="AY29" s="370" t="str">
        <f t="shared" si="2"/>
        <v/>
      </c>
      <c r="AZ29" s="371"/>
      <c r="BA29" s="353"/>
      <c r="BB29" s="354"/>
      <c r="BC29" s="372"/>
      <c r="BD29" s="120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"/>
      <c r="BR29" s="11"/>
      <c r="BS29" s="117"/>
      <c r="BT29" s="117"/>
      <c r="BU29" s="117"/>
    </row>
    <row r="30" spans="2:73" x14ac:dyDescent="0.45">
      <c r="B30" s="124">
        <f t="shared" si="3"/>
        <v>17</v>
      </c>
      <c r="C30" s="364"/>
      <c r="D30" s="365"/>
      <c r="E30" s="365"/>
      <c r="F30" s="366"/>
      <c r="G30" s="364"/>
      <c r="H30" s="365"/>
      <c r="I30" s="365"/>
      <c r="J30" s="366"/>
      <c r="K30" s="364"/>
      <c r="L30" s="365"/>
      <c r="M30" s="365"/>
      <c r="N30" s="366"/>
      <c r="O30" s="370" t="str">
        <f t="shared" si="0"/>
        <v/>
      </c>
      <c r="P30" s="371"/>
      <c r="Q30" s="353"/>
      <c r="R30" s="354"/>
      <c r="S30" s="372"/>
      <c r="T30" s="124">
        <f t="shared" si="4"/>
        <v>37</v>
      </c>
      <c r="U30" s="364"/>
      <c r="V30" s="365"/>
      <c r="W30" s="365"/>
      <c r="X30" s="366"/>
      <c r="Y30" s="364"/>
      <c r="Z30" s="365"/>
      <c r="AA30" s="365"/>
      <c r="AB30" s="366"/>
      <c r="AC30" s="364"/>
      <c r="AD30" s="365"/>
      <c r="AE30" s="365"/>
      <c r="AF30" s="366"/>
      <c r="AG30" s="370" t="str">
        <f t="shared" si="1"/>
        <v/>
      </c>
      <c r="AH30" s="371"/>
      <c r="AI30" s="353"/>
      <c r="AJ30" s="354"/>
      <c r="AK30" s="372"/>
      <c r="AL30" s="124">
        <f t="shared" si="5"/>
        <v>57</v>
      </c>
      <c r="AM30" s="364"/>
      <c r="AN30" s="365"/>
      <c r="AO30" s="365"/>
      <c r="AP30" s="366"/>
      <c r="AQ30" s="364"/>
      <c r="AR30" s="365"/>
      <c r="AS30" s="365"/>
      <c r="AT30" s="366"/>
      <c r="AU30" s="364"/>
      <c r="AV30" s="365"/>
      <c r="AW30" s="365"/>
      <c r="AX30" s="366"/>
      <c r="AY30" s="370" t="str">
        <f t="shared" si="2"/>
        <v/>
      </c>
      <c r="AZ30" s="371"/>
      <c r="BA30" s="353"/>
      <c r="BB30" s="354"/>
      <c r="BC30" s="372"/>
      <c r="BD30" s="120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"/>
      <c r="BR30" s="11"/>
      <c r="BS30" s="117"/>
      <c r="BT30" s="117"/>
      <c r="BU30" s="117"/>
    </row>
    <row r="31" spans="2:73" x14ac:dyDescent="0.45">
      <c r="B31" s="124">
        <f t="shared" si="3"/>
        <v>18</v>
      </c>
      <c r="C31" s="364"/>
      <c r="D31" s="365"/>
      <c r="E31" s="365"/>
      <c r="F31" s="366"/>
      <c r="G31" s="364"/>
      <c r="H31" s="365"/>
      <c r="I31" s="365"/>
      <c r="J31" s="366"/>
      <c r="K31" s="364"/>
      <c r="L31" s="365"/>
      <c r="M31" s="365"/>
      <c r="N31" s="366"/>
      <c r="O31" s="370" t="str">
        <f t="shared" si="0"/>
        <v/>
      </c>
      <c r="P31" s="371"/>
      <c r="Q31" s="353"/>
      <c r="R31" s="354"/>
      <c r="S31" s="372"/>
      <c r="T31" s="124">
        <f t="shared" si="4"/>
        <v>38</v>
      </c>
      <c r="U31" s="364"/>
      <c r="V31" s="365"/>
      <c r="W31" s="365"/>
      <c r="X31" s="366"/>
      <c r="Y31" s="364"/>
      <c r="Z31" s="365"/>
      <c r="AA31" s="365"/>
      <c r="AB31" s="366"/>
      <c r="AC31" s="364"/>
      <c r="AD31" s="365"/>
      <c r="AE31" s="365"/>
      <c r="AF31" s="366"/>
      <c r="AG31" s="370" t="str">
        <f t="shared" si="1"/>
        <v/>
      </c>
      <c r="AH31" s="371"/>
      <c r="AI31" s="353"/>
      <c r="AJ31" s="354"/>
      <c r="AK31" s="372"/>
      <c r="AL31" s="124">
        <f t="shared" si="5"/>
        <v>58</v>
      </c>
      <c r="AM31" s="364"/>
      <c r="AN31" s="365"/>
      <c r="AO31" s="365"/>
      <c r="AP31" s="366"/>
      <c r="AQ31" s="364"/>
      <c r="AR31" s="365"/>
      <c r="AS31" s="365"/>
      <c r="AT31" s="366"/>
      <c r="AU31" s="364"/>
      <c r="AV31" s="365"/>
      <c r="AW31" s="365"/>
      <c r="AX31" s="366"/>
      <c r="AY31" s="370" t="str">
        <f t="shared" si="2"/>
        <v/>
      </c>
      <c r="AZ31" s="371"/>
      <c r="BA31" s="353"/>
      <c r="BB31" s="354"/>
      <c r="BC31" s="372"/>
      <c r="BD31" s="120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"/>
      <c r="BR31" s="11"/>
      <c r="BS31" s="117"/>
      <c r="BT31" s="117"/>
      <c r="BU31" s="117"/>
    </row>
    <row r="32" spans="2:73" x14ac:dyDescent="0.45">
      <c r="B32" s="124">
        <f t="shared" si="3"/>
        <v>19</v>
      </c>
      <c r="C32" s="364"/>
      <c r="D32" s="365"/>
      <c r="E32" s="365"/>
      <c r="F32" s="366"/>
      <c r="G32" s="364"/>
      <c r="H32" s="365"/>
      <c r="I32" s="365"/>
      <c r="J32" s="366"/>
      <c r="K32" s="364"/>
      <c r="L32" s="365"/>
      <c r="M32" s="365"/>
      <c r="N32" s="366"/>
      <c r="O32" s="370" t="str">
        <f t="shared" si="0"/>
        <v/>
      </c>
      <c r="P32" s="371"/>
      <c r="Q32" s="353"/>
      <c r="R32" s="354"/>
      <c r="S32" s="372"/>
      <c r="T32" s="124">
        <f t="shared" si="4"/>
        <v>39</v>
      </c>
      <c r="U32" s="364"/>
      <c r="V32" s="365"/>
      <c r="W32" s="365"/>
      <c r="X32" s="366"/>
      <c r="Y32" s="364"/>
      <c r="Z32" s="365"/>
      <c r="AA32" s="365"/>
      <c r="AB32" s="366"/>
      <c r="AC32" s="364"/>
      <c r="AD32" s="365"/>
      <c r="AE32" s="365"/>
      <c r="AF32" s="366"/>
      <c r="AG32" s="370" t="str">
        <f t="shared" si="1"/>
        <v/>
      </c>
      <c r="AH32" s="371"/>
      <c r="AI32" s="353"/>
      <c r="AJ32" s="354"/>
      <c r="AK32" s="372"/>
      <c r="AL32" s="124">
        <f t="shared" si="5"/>
        <v>59</v>
      </c>
      <c r="AM32" s="364"/>
      <c r="AN32" s="365"/>
      <c r="AO32" s="365"/>
      <c r="AP32" s="366"/>
      <c r="AQ32" s="364"/>
      <c r="AR32" s="365"/>
      <c r="AS32" s="365"/>
      <c r="AT32" s="366"/>
      <c r="AU32" s="364"/>
      <c r="AV32" s="365"/>
      <c r="AW32" s="365"/>
      <c r="AX32" s="366"/>
      <c r="AY32" s="370" t="str">
        <f t="shared" si="2"/>
        <v/>
      </c>
      <c r="AZ32" s="371"/>
      <c r="BA32" s="353"/>
      <c r="BB32" s="354"/>
      <c r="BC32" s="372"/>
      <c r="BD32" s="120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"/>
      <c r="BR32" s="11"/>
      <c r="BS32" s="117"/>
      <c r="BT32" s="117"/>
      <c r="BU32" s="117"/>
    </row>
    <row r="33" spans="2:73" x14ac:dyDescent="0.45">
      <c r="B33" s="124">
        <f t="shared" si="3"/>
        <v>20</v>
      </c>
      <c r="C33" s="364"/>
      <c r="D33" s="365"/>
      <c r="E33" s="365"/>
      <c r="F33" s="366"/>
      <c r="G33" s="364"/>
      <c r="H33" s="365"/>
      <c r="I33" s="365"/>
      <c r="J33" s="366"/>
      <c r="K33" s="364"/>
      <c r="L33" s="365"/>
      <c r="M33" s="365"/>
      <c r="N33" s="366"/>
      <c r="O33" s="370" t="str">
        <f t="shared" si="0"/>
        <v/>
      </c>
      <c r="P33" s="371"/>
      <c r="Q33" s="353"/>
      <c r="R33" s="354"/>
      <c r="S33" s="372"/>
      <c r="T33" s="124">
        <f t="shared" si="4"/>
        <v>40</v>
      </c>
      <c r="U33" s="364"/>
      <c r="V33" s="365"/>
      <c r="W33" s="365"/>
      <c r="X33" s="366"/>
      <c r="Y33" s="364"/>
      <c r="Z33" s="365"/>
      <c r="AA33" s="365"/>
      <c r="AB33" s="366"/>
      <c r="AC33" s="364"/>
      <c r="AD33" s="365"/>
      <c r="AE33" s="365"/>
      <c r="AF33" s="366"/>
      <c r="AG33" s="370" t="str">
        <f t="shared" si="1"/>
        <v/>
      </c>
      <c r="AH33" s="371"/>
      <c r="AI33" s="353"/>
      <c r="AJ33" s="354"/>
      <c r="AK33" s="372"/>
      <c r="AL33" s="124">
        <f t="shared" si="5"/>
        <v>60</v>
      </c>
      <c r="AM33" s="364"/>
      <c r="AN33" s="365"/>
      <c r="AO33" s="365"/>
      <c r="AP33" s="366"/>
      <c r="AQ33" s="364"/>
      <c r="AR33" s="365"/>
      <c r="AS33" s="365"/>
      <c r="AT33" s="366"/>
      <c r="AU33" s="364"/>
      <c r="AV33" s="365"/>
      <c r="AW33" s="365"/>
      <c r="AX33" s="366"/>
      <c r="AY33" s="370" t="str">
        <f t="shared" si="2"/>
        <v/>
      </c>
      <c r="AZ33" s="371"/>
      <c r="BA33" s="353"/>
      <c r="BB33" s="354"/>
      <c r="BC33" s="372"/>
      <c r="BD33" s="120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"/>
      <c r="BR33" s="11"/>
      <c r="BS33" s="117"/>
      <c r="BT33" s="117"/>
      <c r="BU33" s="117"/>
    </row>
    <row r="34" spans="2:73" ht="16.8" thickBot="1" x14ac:dyDescent="0.5"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01" t="s">
        <v>27</v>
      </c>
      <c r="AM34" s="376">
        <f>COUNTA(C14:F33,U14:X33,AM14:AP33)</f>
        <v>0</v>
      </c>
      <c r="AN34" s="377"/>
      <c r="AO34" s="377"/>
      <c r="AP34" s="378"/>
      <c r="AQ34" s="379"/>
      <c r="AR34" s="380"/>
      <c r="AS34" s="380"/>
      <c r="AT34" s="381"/>
      <c r="AU34" s="379"/>
      <c r="AV34" s="380"/>
      <c r="AW34" s="380"/>
      <c r="AX34" s="381"/>
      <c r="AY34" s="376">
        <f>SUM(O14:P33,AG14:AH33,AY14:AZ33)</f>
        <v>0</v>
      </c>
      <c r="AZ34" s="378"/>
      <c r="BA34" s="379"/>
      <c r="BB34" s="380"/>
      <c r="BC34" s="382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5">
      <c r="B36" s="389" t="s">
        <v>141</v>
      </c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86"/>
      <c r="AH36" s="86"/>
      <c r="AI36" s="86"/>
      <c r="AJ36" s="86"/>
      <c r="AK36" s="86"/>
    </row>
    <row r="37" spans="2:73" x14ac:dyDescent="0.45">
      <c r="B37" s="345" t="s">
        <v>142</v>
      </c>
      <c r="C37" s="347"/>
      <c r="D37" s="345" t="s">
        <v>143</v>
      </c>
      <c r="E37" s="346"/>
      <c r="F37" s="346"/>
      <c r="G37" s="346"/>
      <c r="H37" s="346"/>
      <c r="I37" s="346"/>
      <c r="J37" s="345" t="s">
        <v>144</v>
      </c>
      <c r="K37" s="346"/>
      <c r="L37" s="346"/>
      <c r="M37" s="347"/>
      <c r="N37" s="345" t="s">
        <v>145</v>
      </c>
      <c r="O37" s="346"/>
      <c r="P37" s="346"/>
      <c r="Q37" s="346"/>
      <c r="R37" s="346"/>
      <c r="S37" s="345" t="s">
        <v>146</v>
      </c>
      <c r="T37" s="346"/>
      <c r="U37" s="346"/>
      <c r="V37" s="346"/>
      <c r="W37" s="347"/>
      <c r="X37" s="345" t="s">
        <v>147</v>
      </c>
      <c r="Y37" s="346"/>
      <c r="Z37" s="346"/>
      <c r="AA37" s="347"/>
      <c r="AB37" s="343" t="s">
        <v>148</v>
      </c>
      <c r="AC37" s="343"/>
      <c r="AD37" s="343"/>
      <c r="AE37" s="343"/>
      <c r="AF37" s="343"/>
      <c r="AG37" s="121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5">
      <c r="B38" s="345">
        <v>1</v>
      </c>
      <c r="C38" s="347"/>
      <c r="D38" s="353"/>
      <c r="E38" s="354"/>
      <c r="F38" s="354"/>
      <c r="G38" s="354"/>
      <c r="H38" s="354"/>
      <c r="I38" s="354"/>
      <c r="J38" s="353"/>
      <c r="K38" s="354"/>
      <c r="L38" s="354"/>
      <c r="M38" s="355"/>
      <c r="N38" s="384"/>
      <c r="O38" s="385"/>
      <c r="P38" s="385"/>
      <c r="Q38" s="385"/>
      <c r="R38" s="385"/>
      <c r="S38" s="386"/>
      <c r="T38" s="387"/>
      <c r="U38" s="387"/>
      <c r="V38" s="387"/>
      <c r="W38" s="388"/>
      <c r="X38" s="353"/>
      <c r="Y38" s="354"/>
      <c r="Z38" s="354"/>
      <c r="AA38" s="355"/>
      <c r="AB38" s="383">
        <f t="shared" ref="AB38:AB52" si="6">N38-AG38</f>
        <v>0</v>
      </c>
      <c r="AC38" s="383"/>
      <c r="AD38" s="383"/>
      <c r="AE38" s="383"/>
      <c r="AF38" s="383"/>
      <c r="AG38" s="122"/>
      <c r="AH38" s="123"/>
      <c r="AI38" s="123"/>
      <c r="AJ38" s="123"/>
      <c r="AK38" s="123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5">
      <c r="B39" s="345">
        <v>2</v>
      </c>
      <c r="C39" s="347"/>
      <c r="D39" s="353"/>
      <c r="E39" s="354"/>
      <c r="F39" s="354"/>
      <c r="G39" s="354"/>
      <c r="H39" s="354"/>
      <c r="I39" s="354"/>
      <c r="J39" s="353"/>
      <c r="K39" s="354"/>
      <c r="L39" s="354"/>
      <c r="M39" s="355"/>
      <c r="N39" s="384"/>
      <c r="O39" s="385"/>
      <c r="P39" s="385"/>
      <c r="Q39" s="385"/>
      <c r="R39" s="385"/>
      <c r="S39" s="386"/>
      <c r="T39" s="387"/>
      <c r="U39" s="387"/>
      <c r="V39" s="387"/>
      <c r="W39" s="388"/>
      <c r="X39" s="353"/>
      <c r="Y39" s="354"/>
      <c r="Z39" s="354"/>
      <c r="AA39" s="355"/>
      <c r="AB39" s="383">
        <f t="shared" si="6"/>
        <v>0</v>
      </c>
      <c r="AC39" s="383"/>
      <c r="AD39" s="383"/>
      <c r="AE39" s="383"/>
      <c r="AF39" s="383"/>
      <c r="AG39" s="122"/>
      <c r="AH39" s="123"/>
      <c r="AI39" s="123"/>
      <c r="AJ39" s="123"/>
      <c r="AK39" s="123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5">
      <c r="B40" s="345">
        <v>3</v>
      </c>
      <c r="C40" s="347"/>
      <c r="D40" s="353"/>
      <c r="E40" s="354"/>
      <c r="F40" s="354"/>
      <c r="G40" s="354"/>
      <c r="H40" s="354"/>
      <c r="I40" s="354"/>
      <c r="J40" s="353"/>
      <c r="K40" s="354"/>
      <c r="L40" s="354"/>
      <c r="M40" s="355"/>
      <c r="N40" s="384"/>
      <c r="O40" s="385"/>
      <c r="P40" s="385"/>
      <c r="Q40" s="385"/>
      <c r="R40" s="385"/>
      <c r="S40" s="386"/>
      <c r="T40" s="387"/>
      <c r="U40" s="387"/>
      <c r="V40" s="387"/>
      <c r="W40" s="388"/>
      <c r="X40" s="353"/>
      <c r="Y40" s="354"/>
      <c r="Z40" s="354"/>
      <c r="AA40" s="355"/>
      <c r="AB40" s="383">
        <f t="shared" si="6"/>
        <v>0</v>
      </c>
      <c r="AC40" s="383"/>
      <c r="AD40" s="383"/>
      <c r="AE40" s="383"/>
      <c r="AF40" s="383"/>
      <c r="AG40" s="122"/>
      <c r="AH40" s="123"/>
      <c r="AI40" s="123"/>
      <c r="AJ40" s="123"/>
      <c r="AK40" s="123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5">
      <c r="B41" s="345">
        <v>4</v>
      </c>
      <c r="C41" s="347"/>
      <c r="D41" s="353"/>
      <c r="E41" s="354"/>
      <c r="F41" s="354"/>
      <c r="G41" s="354"/>
      <c r="H41" s="354"/>
      <c r="I41" s="354"/>
      <c r="J41" s="353"/>
      <c r="K41" s="354"/>
      <c r="L41" s="354"/>
      <c r="M41" s="355"/>
      <c r="N41" s="384"/>
      <c r="O41" s="385"/>
      <c r="P41" s="385"/>
      <c r="Q41" s="385"/>
      <c r="R41" s="385"/>
      <c r="S41" s="386"/>
      <c r="T41" s="387"/>
      <c r="U41" s="387"/>
      <c r="V41" s="387"/>
      <c r="W41" s="388"/>
      <c r="X41" s="353"/>
      <c r="Y41" s="354"/>
      <c r="Z41" s="354"/>
      <c r="AA41" s="355"/>
      <c r="AB41" s="383">
        <f t="shared" si="6"/>
        <v>0</v>
      </c>
      <c r="AC41" s="383"/>
      <c r="AD41" s="383"/>
      <c r="AE41" s="383"/>
      <c r="AF41" s="383"/>
      <c r="AG41" s="122"/>
      <c r="AH41" s="123"/>
      <c r="AI41" s="123"/>
      <c r="AJ41" s="123"/>
      <c r="AK41" s="123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5">
      <c r="B42" s="345">
        <v>5</v>
      </c>
      <c r="C42" s="347"/>
      <c r="D42" s="353"/>
      <c r="E42" s="354"/>
      <c r="F42" s="354"/>
      <c r="G42" s="354"/>
      <c r="H42" s="354"/>
      <c r="I42" s="354"/>
      <c r="J42" s="353"/>
      <c r="K42" s="354"/>
      <c r="L42" s="354"/>
      <c r="M42" s="355"/>
      <c r="N42" s="384"/>
      <c r="O42" s="385"/>
      <c r="P42" s="385"/>
      <c r="Q42" s="385"/>
      <c r="R42" s="385"/>
      <c r="S42" s="386"/>
      <c r="T42" s="387"/>
      <c r="U42" s="387"/>
      <c r="V42" s="387"/>
      <c r="W42" s="388"/>
      <c r="X42" s="353"/>
      <c r="Y42" s="354"/>
      <c r="Z42" s="354"/>
      <c r="AA42" s="355"/>
      <c r="AB42" s="383">
        <f t="shared" si="6"/>
        <v>0</v>
      </c>
      <c r="AC42" s="383"/>
      <c r="AD42" s="383"/>
      <c r="AE42" s="383"/>
      <c r="AF42" s="383"/>
      <c r="AG42" s="122"/>
      <c r="AH42" s="123"/>
      <c r="AI42" s="123"/>
      <c r="AJ42" s="123"/>
      <c r="AK42" s="123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5">
      <c r="B43" s="345">
        <v>6</v>
      </c>
      <c r="C43" s="347"/>
      <c r="D43" s="353"/>
      <c r="E43" s="354"/>
      <c r="F43" s="354"/>
      <c r="G43" s="354"/>
      <c r="H43" s="354"/>
      <c r="I43" s="354"/>
      <c r="J43" s="353"/>
      <c r="K43" s="354"/>
      <c r="L43" s="354"/>
      <c r="M43" s="355"/>
      <c r="N43" s="384"/>
      <c r="O43" s="385"/>
      <c r="P43" s="385"/>
      <c r="Q43" s="385"/>
      <c r="R43" s="385"/>
      <c r="S43" s="386"/>
      <c r="T43" s="387"/>
      <c r="U43" s="387"/>
      <c r="V43" s="387"/>
      <c r="W43" s="388"/>
      <c r="X43" s="353"/>
      <c r="Y43" s="354"/>
      <c r="Z43" s="354"/>
      <c r="AA43" s="355"/>
      <c r="AB43" s="383">
        <f t="shared" si="6"/>
        <v>0</v>
      </c>
      <c r="AC43" s="383"/>
      <c r="AD43" s="383"/>
      <c r="AE43" s="383"/>
      <c r="AF43" s="383"/>
      <c r="AG43" s="122"/>
      <c r="AH43" s="123"/>
      <c r="AI43" s="123"/>
      <c r="AJ43" s="123"/>
      <c r="AK43" s="123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5">
      <c r="B44" s="345">
        <v>7</v>
      </c>
      <c r="C44" s="347"/>
      <c r="D44" s="353"/>
      <c r="E44" s="354"/>
      <c r="F44" s="354"/>
      <c r="G44" s="354"/>
      <c r="H44" s="354"/>
      <c r="I44" s="354"/>
      <c r="J44" s="353"/>
      <c r="K44" s="354"/>
      <c r="L44" s="354"/>
      <c r="M44" s="355"/>
      <c r="N44" s="384"/>
      <c r="O44" s="385"/>
      <c r="P44" s="385"/>
      <c r="Q44" s="385"/>
      <c r="R44" s="385"/>
      <c r="S44" s="386"/>
      <c r="T44" s="387"/>
      <c r="U44" s="387"/>
      <c r="V44" s="387"/>
      <c r="W44" s="388"/>
      <c r="X44" s="353"/>
      <c r="Y44" s="354"/>
      <c r="Z44" s="354"/>
      <c r="AA44" s="355"/>
      <c r="AB44" s="383">
        <f t="shared" si="6"/>
        <v>0</v>
      </c>
      <c r="AC44" s="383"/>
      <c r="AD44" s="383"/>
      <c r="AE44" s="383"/>
      <c r="AF44" s="383"/>
      <c r="AG44" s="122"/>
      <c r="AH44" s="123"/>
      <c r="AI44" s="123"/>
      <c r="AJ44" s="123"/>
      <c r="AK44" s="123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5">
      <c r="B45" s="345">
        <v>8</v>
      </c>
      <c r="C45" s="347"/>
      <c r="D45" s="353"/>
      <c r="E45" s="354"/>
      <c r="F45" s="354"/>
      <c r="G45" s="354"/>
      <c r="H45" s="354"/>
      <c r="I45" s="354"/>
      <c r="J45" s="353"/>
      <c r="K45" s="354"/>
      <c r="L45" s="354"/>
      <c r="M45" s="355"/>
      <c r="N45" s="384"/>
      <c r="O45" s="385"/>
      <c r="P45" s="385"/>
      <c r="Q45" s="385"/>
      <c r="R45" s="385"/>
      <c r="S45" s="386"/>
      <c r="T45" s="387"/>
      <c r="U45" s="387"/>
      <c r="V45" s="387"/>
      <c r="W45" s="388"/>
      <c r="X45" s="353"/>
      <c r="Y45" s="354"/>
      <c r="Z45" s="354"/>
      <c r="AA45" s="355"/>
      <c r="AB45" s="383">
        <f t="shared" si="6"/>
        <v>0</v>
      </c>
      <c r="AC45" s="383"/>
      <c r="AD45" s="383"/>
      <c r="AE45" s="383"/>
      <c r="AF45" s="383"/>
      <c r="AG45" s="122"/>
      <c r="AH45" s="123"/>
      <c r="AI45" s="123"/>
      <c r="AJ45" s="123"/>
      <c r="AK45" s="123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5">
      <c r="B46" s="345">
        <v>9</v>
      </c>
      <c r="C46" s="347"/>
      <c r="D46" s="353"/>
      <c r="E46" s="354"/>
      <c r="F46" s="354"/>
      <c r="G46" s="354"/>
      <c r="H46" s="354"/>
      <c r="I46" s="354"/>
      <c r="J46" s="353"/>
      <c r="K46" s="354"/>
      <c r="L46" s="354"/>
      <c r="M46" s="355"/>
      <c r="N46" s="384"/>
      <c r="O46" s="385"/>
      <c r="P46" s="385"/>
      <c r="Q46" s="385"/>
      <c r="R46" s="385"/>
      <c r="S46" s="386"/>
      <c r="T46" s="387"/>
      <c r="U46" s="387"/>
      <c r="V46" s="387"/>
      <c r="W46" s="388"/>
      <c r="X46" s="353"/>
      <c r="Y46" s="354"/>
      <c r="Z46" s="354"/>
      <c r="AA46" s="355"/>
      <c r="AB46" s="383">
        <f t="shared" si="6"/>
        <v>0</v>
      </c>
      <c r="AC46" s="383"/>
      <c r="AD46" s="383"/>
      <c r="AE46" s="383"/>
      <c r="AF46" s="383"/>
      <c r="AG46" s="122"/>
      <c r="AH46" s="123"/>
      <c r="AI46" s="123"/>
      <c r="AJ46" s="123"/>
      <c r="AK46" s="123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5">
      <c r="B47" s="345">
        <v>10</v>
      </c>
      <c r="C47" s="347"/>
      <c r="D47" s="353"/>
      <c r="E47" s="354"/>
      <c r="F47" s="354"/>
      <c r="G47" s="354"/>
      <c r="H47" s="354"/>
      <c r="I47" s="354"/>
      <c r="J47" s="353"/>
      <c r="K47" s="354"/>
      <c r="L47" s="354"/>
      <c r="M47" s="355"/>
      <c r="N47" s="384"/>
      <c r="O47" s="385"/>
      <c r="P47" s="385"/>
      <c r="Q47" s="385"/>
      <c r="R47" s="385"/>
      <c r="S47" s="386"/>
      <c r="T47" s="387"/>
      <c r="U47" s="387"/>
      <c r="V47" s="387"/>
      <c r="W47" s="388"/>
      <c r="X47" s="353"/>
      <c r="Y47" s="354"/>
      <c r="Z47" s="354"/>
      <c r="AA47" s="355"/>
      <c r="AB47" s="383">
        <f t="shared" si="6"/>
        <v>0</v>
      </c>
      <c r="AC47" s="383"/>
      <c r="AD47" s="383"/>
      <c r="AE47" s="383"/>
      <c r="AF47" s="383"/>
      <c r="AG47" s="122"/>
      <c r="AH47" s="123"/>
      <c r="AI47" s="123"/>
      <c r="AJ47" s="123"/>
      <c r="AK47" s="123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5">
      <c r="B48" s="345">
        <v>11</v>
      </c>
      <c r="C48" s="347"/>
      <c r="D48" s="353"/>
      <c r="E48" s="354"/>
      <c r="F48" s="354"/>
      <c r="G48" s="354"/>
      <c r="H48" s="354"/>
      <c r="I48" s="354"/>
      <c r="J48" s="353"/>
      <c r="K48" s="354"/>
      <c r="L48" s="354"/>
      <c r="M48" s="355"/>
      <c r="N48" s="384"/>
      <c r="O48" s="385"/>
      <c r="P48" s="385"/>
      <c r="Q48" s="385"/>
      <c r="R48" s="385"/>
      <c r="S48" s="386"/>
      <c r="T48" s="387"/>
      <c r="U48" s="387"/>
      <c r="V48" s="387"/>
      <c r="W48" s="388"/>
      <c r="X48" s="353"/>
      <c r="Y48" s="354"/>
      <c r="Z48" s="354"/>
      <c r="AA48" s="355"/>
      <c r="AB48" s="383">
        <f t="shared" si="6"/>
        <v>0</v>
      </c>
      <c r="AC48" s="383"/>
      <c r="AD48" s="383"/>
      <c r="AE48" s="383"/>
      <c r="AF48" s="383"/>
      <c r="AG48" s="122"/>
      <c r="AH48" s="123"/>
      <c r="AI48" s="123"/>
      <c r="AJ48" s="123"/>
      <c r="AK48" s="123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5">
      <c r="B49" s="345">
        <v>12</v>
      </c>
      <c r="C49" s="347"/>
      <c r="D49" s="353"/>
      <c r="E49" s="354"/>
      <c r="F49" s="354"/>
      <c r="G49" s="354"/>
      <c r="H49" s="354"/>
      <c r="I49" s="354"/>
      <c r="J49" s="353"/>
      <c r="K49" s="354"/>
      <c r="L49" s="354"/>
      <c r="M49" s="355"/>
      <c r="N49" s="384"/>
      <c r="O49" s="385"/>
      <c r="P49" s="385"/>
      <c r="Q49" s="385"/>
      <c r="R49" s="385"/>
      <c r="S49" s="386"/>
      <c r="T49" s="387"/>
      <c r="U49" s="387"/>
      <c r="V49" s="387"/>
      <c r="W49" s="388"/>
      <c r="X49" s="353"/>
      <c r="Y49" s="354"/>
      <c r="Z49" s="354"/>
      <c r="AA49" s="355"/>
      <c r="AB49" s="383">
        <f t="shared" si="6"/>
        <v>0</v>
      </c>
      <c r="AC49" s="383"/>
      <c r="AD49" s="383"/>
      <c r="AE49" s="383"/>
      <c r="AF49" s="383"/>
      <c r="AG49" s="122"/>
      <c r="AH49" s="123"/>
      <c r="AI49" s="123"/>
      <c r="AJ49" s="123"/>
      <c r="AK49" s="123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5">
      <c r="B50" s="345">
        <v>13</v>
      </c>
      <c r="C50" s="347"/>
      <c r="D50" s="353"/>
      <c r="E50" s="354"/>
      <c r="F50" s="354"/>
      <c r="G50" s="354"/>
      <c r="H50" s="354"/>
      <c r="I50" s="354"/>
      <c r="J50" s="353"/>
      <c r="K50" s="354"/>
      <c r="L50" s="354"/>
      <c r="M50" s="355"/>
      <c r="N50" s="384"/>
      <c r="O50" s="385"/>
      <c r="P50" s="385"/>
      <c r="Q50" s="385"/>
      <c r="R50" s="385"/>
      <c r="S50" s="386"/>
      <c r="T50" s="387"/>
      <c r="U50" s="387"/>
      <c r="V50" s="387"/>
      <c r="W50" s="388"/>
      <c r="X50" s="353"/>
      <c r="Y50" s="354"/>
      <c r="Z50" s="354"/>
      <c r="AA50" s="355"/>
      <c r="AB50" s="383">
        <f t="shared" si="6"/>
        <v>0</v>
      </c>
      <c r="AC50" s="383"/>
      <c r="AD50" s="383"/>
      <c r="AE50" s="383"/>
      <c r="AF50" s="383"/>
      <c r="AG50" s="122"/>
      <c r="AH50" s="123"/>
      <c r="AI50" s="123"/>
      <c r="AJ50" s="123"/>
      <c r="AK50" s="123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5">
      <c r="B51" s="345">
        <v>14</v>
      </c>
      <c r="C51" s="347"/>
      <c r="D51" s="353"/>
      <c r="E51" s="354"/>
      <c r="F51" s="354"/>
      <c r="G51" s="354"/>
      <c r="H51" s="354"/>
      <c r="I51" s="354"/>
      <c r="J51" s="353"/>
      <c r="K51" s="354"/>
      <c r="L51" s="354"/>
      <c r="M51" s="355"/>
      <c r="N51" s="384"/>
      <c r="O51" s="385"/>
      <c r="P51" s="385"/>
      <c r="Q51" s="385"/>
      <c r="R51" s="385"/>
      <c r="S51" s="386"/>
      <c r="T51" s="387"/>
      <c r="U51" s="387"/>
      <c r="V51" s="387"/>
      <c r="W51" s="388"/>
      <c r="X51" s="353"/>
      <c r="Y51" s="354"/>
      <c r="Z51" s="354"/>
      <c r="AA51" s="355"/>
      <c r="AB51" s="383">
        <f t="shared" si="6"/>
        <v>0</v>
      </c>
      <c r="AC51" s="383"/>
      <c r="AD51" s="383"/>
      <c r="AE51" s="383"/>
      <c r="AF51" s="383"/>
      <c r="AG51" s="122"/>
      <c r="AH51" s="123"/>
      <c r="AI51" s="123"/>
      <c r="AJ51" s="123"/>
      <c r="AK51" s="123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5">
      <c r="B52" s="345">
        <v>15</v>
      </c>
      <c r="C52" s="347"/>
      <c r="D52" s="353"/>
      <c r="E52" s="354"/>
      <c r="F52" s="354"/>
      <c r="G52" s="354"/>
      <c r="H52" s="354"/>
      <c r="I52" s="354"/>
      <c r="J52" s="353"/>
      <c r="K52" s="354"/>
      <c r="L52" s="354"/>
      <c r="M52" s="355"/>
      <c r="N52" s="384"/>
      <c r="O52" s="385"/>
      <c r="P52" s="385"/>
      <c r="Q52" s="385"/>
      <c r="R52" s="385"/>
      <c r="S52" s="386"/>
      <c r="T52" s="387"/>
      <c r="U52" s="387"/>
      <c r="V52" s="387"/>
      <c r="W52" s="388"/>
      <c r="X52" s="353"/>
      <c r="Y52" s="354"/>
      <c r="Z52" s="354"/>
      <c r="AA52" s="355"/>
      <c r="AB52" s="383">
        <f t="shared" si="6"/>
        <v>0</v>
      </c>
      <c r="AC52" s="383"/>
      <c r="AD52" s="383"/>
      <c r="AE52" s="383"/>
      <c r="AF52" s="383"/>
      <c r="AG52" s="122"/>
      <c r="AH52" s="123"/>
      <c r="AI52" s="123"/>
      <c r="AJ52" s="123"/>
      <c r="AK52" s="123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5">
      <c r="B54" s="389" t="s">
        <v>152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90"/>
      <c r="AB54" s="345" t="s">
        <v>153</v>
      </c>
      <c r="AC54" s="346"/>
      <c r="AD54" s="346"/>
      <c r="AE54" s="346"/>
      <c r="AF54" s="346"/>
      <c r="AG54" s="347"/>
      <c r="AH54" s="345" t="s">
        <v>154</v>
      </c>
      <c r="AI54" s="346"/>
      <c r="AJ54" s="346"/>
      <c r="AK54" s="346"/>
      <c r="AL54" s="346"/>
      <c r="AM54" s="347"/>
      <c r="AN54" s="345" t="s">
        <v>155</v>
      </c>
      <c r="AO54" s="346"/>
      <c r="AP54" s="346"/>
      <c r="AQ54" s="346"/>
      <c r="AR54" s="346"/>
      <c r="AS54" s="347"/>
      <c r="AZ54" s="343" t="s">
        <v>156</v>
      </c>
      <c r="BA54" s="343"/>
      <c r="BB54" s="343"/>
      <c r="BC54" s="343"/>
      <c r="BD54" s="343"/>
      <c r="BE54" s="343"/>
    </row>
    <row r="55" spans="2:87" x14ac:dyDescent="0.45">
      <c r="B55" s="345" t="s">
        <v>142</v>
      </c>
      <c r="C55" s="347"/>
      <c r="D55" s="345" t="s">
        <v>39</v>
      </c>
      <c r="E55" s="346"/>
      <c r="F55" s="346"/>
      <c r="G55" s="346"/>
      <c r="H55" s="346"/>
      <c r="I55" s="346"/>
      <c r="J55" s="346"/>
      <c r="K55" s="346"/>
      <c r="L55" s="346"/>
      <c r="M55" s="347"/>
      <c r="N55" s="345" t="s">
        <v>157</v>
      </c>
      <c r="O55" s="346"/>
      <c r="P55" s="346"/>
      <c r="Q55" s="346"/>
      <c r="R55" s="347"/>
      <c r="S55" s="345" t="s">
        <v>158</v>
      </c>
      <c r="T55" s="346"/>
      <c r="U55" s="346"/>
      <c r="V55" s="346"/>
      <c r="W55" s="347"/>
      <c r="X55" s="345" t="s">
        <v>159</v>
      </c>
      <c r="Y55" s="346"/>
      <c r="Z55" s="346"/>
      <c r="AA55" s="347"/>
      <c r="AB55" s="345" t="s">
        <v>160</v>
      </c>
      <c r="AC55" s="346"/>
      <c r="AD55" s="347"/>
      <c r="AE55" s="345" t="s">
        <v>8</v>
      </c>
      <c r="AF55" s="346"/>
      <c r="AG55" s="347"/>
      <c r="AH55" s="345" t="s">
        <v>160</v>
      </c>
      <c r="AI55" s="346"/>
      <c r="AJ55" s="347"/>
      <c r="AK55" s="345" t="s">
        <v>8</v>
      </c>
      <c r="AL55" s="346"/>
      <c r="AM55" s="347"/>
      <c r="AN55" s="345" t="s">
        <v>160</v>
      </c>
      <c r="AO55" s="346"/>
      <c r="AP55" s="347"/>
      <c r="AQ55" s="345" t="s">
        <v>8</v>
      </c>
      <c r="AR55" s="346"/>
      <c r="AS55" s="347"/>
      <c r="AT55" s="345" t="s">
        <v>161</v>
      </c>
      <c r="AU55" s="346"/>
      <c r="AV55" s="347"/>
      <c r="AW55" s="345" t="s">
        <v>5</v>
      </c>
      <c r="AX55" s="346"/>
      <c r="AY55" s="347"/>
      <c r="AZ55" s="343" t="s">
        <v>160</v>
      </c>
      <c r="BA55" s="343"/>
      <c r="BB55" s="343"/>
      <c r="BC55" s="343" t="s">
        <v>8</v>
      </c>
      <c r="BD55" s="343"/>
      <c r="BE55" s="343"/>
      <c r="BF55" s="337" t="s">
        <v>162</v>
      </c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8"/>
      <c r="CA55" s="338"/>
      <c r="CB55" s="338"/>
      <c r="CC55" s="338"/>
      <c r="CD55" s="338"/>
      <c r="CE55" s="338"/>
      <c r="CF55" s="338"/>
      <c r="CG55" s="338"/>
      <c r="CH55" s="338"/>
      <c r="CI55" s="339"/>
    </row>
    <row r="56" spans="2:87" x14ac:dyDescent="0.45">
      <c r="B56" s="345">
        <v>1</v>
      </c>
      <c r="C56" s="347"/>
      <c r="D56" s="348"/>
      <c r="E56" s="349"/>
      <c r="F56" s="349"/>
      <c r="G56" s="349"/>
      <c r="H56" s="349"/>
      <c r="I56" s="349"/>
      <c r="J56" s="349"/>
      <c r="K56" s="349"/>
      <c r="L56" s="349"/>
      <c r="M56" s="350"/>
      <c r="N56" s="353"/>
      <c r="O56" s="354"/>
      <c r="P56" s="354"/>
      <c r="Q56" s="354"/>
      <c r="R56" s="355"/>
      <c r="S56" s="353"/>
      <c r="T56" s="354"/>
      <c r="U56" s="354"/>
      <c r="V56" s="354"/>
      <c r="W56" s="355"/>
      <c r="X56" s="353"/>
      <c r="Y56" s="354"/>
      <c r="Z56" s="354"/>
      <c r="AA56" s="355"/>
      <c r="AB56" s="384"/>
      <c r="AC56" s="385"/>
      <c r="AD56" s="394"/>
      <c r="AE56" s="395">
        <f>AB56*X56</f>
        <v>0</v>
      </c>
      <c r="AF56" s="396"/>
      <c r="AG56" s="397"/>
      <c r="AH56" s="395">
        <f>AB56*10/100</f>
        <v>0</v>
      </c>
      <c r="AI56" s="396"/>
      <c r="AJ56" s="397"/>
      <c r="AK56" s="395">
        <f>AE56*10/100</f>
        <v>0</v>
      </c>
      <c r="AL56" s="396"/>
      <c r="AM56" s="397"/>
      <c r="AN56" s="395">
        <f>AB56+AH56</f>
        <v>0</v>
      </c>
      <c r="AO56" s="396"/>
      <c r="AP56" s="397"/>
      <c r="AQ56" s="395">
        <f>AE56+AK56</f>
        <v>0</v>
      </c>
      <c r="AR56" s="396"/>
      <c r="AS56" s="397"/>
      <c r="AT56" s="398"/>
      <c r="AU56" s="399"/>
      <c r="AV56" s="400"/>
      <c r="AW56" s="391" t="str">
        <f>IF(AT56="","",AT56)</f>
        <v/>
      </c>
      <c r="AX56" s="392"/>
      <c r="AY56" s="393"/>
      <c r="AZ56" s="383">
        <f>IF($U$9="税込み",AN56,AB56)</f>
        <v>0</v>
      </c>
      <c r="BA56" s="383"/>
      <c r="BB56" s="383"/>
      <c r="BC56" s="383">
        <f>IF($U$9="税込み",AQ56,AE56)</f>
        <v>0</v>
      </c>
      <c r="BD56" s="383"/>
      <c r="BE56" s="383"/>
      <c r="BF56" s="348"/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50"/>
    </row>
    <row r="57" spans="2:87" x14ac:dyDescent="0.45">
      <c r="B57" s="345">
        <v>2</v>
      </c>
      <c r="C57" s="347"/>
      <c r="D57" s="348"/>
      <c r="E57" s="349"/>
      <c r="F57" s="349"/>
      <c r="G57" s="349"/>
      <c r="H57" s="349"/>
      <c r="I57" s="349"/>
      <c r="J57" s="349"/>
      <c r="K57" s="349"/>
      <c r="L57" s="349"/>
      <c r="M57" s="350"/>
      <c r="N57" s="353"/>
      <c r="O57" s="354"/>
      <c r="P57" s="354"/>
      <c r="Q57" s="354"/>
      <c r="R57" s="355"/>
      <c r="S57" s="353"/>
      <c r="T57" s="354"/>
      <c r="U57" s="354"/>
      <c r="V57" s="354"/>
      <c r="W57" s="355"/>
      <c r="X57" s="353"/>
      <c r="Y57" s="354"/>
      <c r="Z57" s="354"/>
      <c r="AA57" s="355"/>
      <c r="AB57" s="384"/>
      <c r="AC57" s="385"/>
      <c r="AD57" s="394"/>
      <c r="AE57" s="395">
        <f>AB57*X57</f>
        <v>0</v>
      </c>
      <c r="AF57" s="396"/>
      <c r="AG57" s="397"/>
      <c r="AH57" s="395">
        <f>AB57*10/100</f>
        <v>0</v>
      </c>
      <c r="AI57" s="396"/>
      <c r="AJ57" s="397"/>
      <c r="AK57" s="395">
        <f>AE57*10/100</f>
        <v>0</v>
      </c>
      <c r="AL57" s="396"/>
      <c r="AM57" s="397"/>
      <c r="AN57" s="395">
        <f>AB57+AH57</f>
        <v>0</v>
      </c>
      <c r="AO57" s="396"/>
      <c r="AP57" s="397"/>
      <c r="AQ57" s="395">
        <f>AE57+AK57</f>
        <v>0</v>
      </c>
      <c r="AR57" s="396"/>
      <c r="AS57" s="397"/>
      <c r="AT57" s="398"/>
      <c r="AU57" s="399"/>
      <c r="AV57" s="400"/>
      <c r="AW57" s="391" t="str">
        <f>IF(AT57="","",AT57)</f>
        <v/>
      </c>
      <c r="AX57" s="392"/>
      <c r="AY57" s="393"/>
      <c r="AZ57" s="383">
        <f>IF($U$9="税込み",AN57,AB57)</f>
        <v>0</v>
      </c>
      <c r="BA57" s="383"/>
      <c r="BB57" s="383"/>
      <c r="BC57" s="383">
        <f>IF($U$9="税込み",AQ57,AE57)</f>
        <v>0</v>
      </c>
      <c r="BD57" s="383"/>
      <c r="BE57" s="383"/>
      <c r="BF57" s="348"/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50"/>
    </row>
    <row r="58" spans="2:87" x14ac:dyDescent="0.45">
      <c r="B58" s="345">
        <v>3</v>
      </c>
      <c r="C58" s="347"/>
      <c r="D58" s="348"/>
      <c r="E58" s="349"/>
      <c r="F58" s="349"/>
      <c r="G58" s="349"/>
      <c r="H58" s="349"/>
      <c r="I58" s="349"/>
      <c r="J58" s="349"/>
      <c r="K58" s="349"/>
      <c r="L58" s="349"/>
      <c r="M58" s="350"/>
      <c r="N58" s="353"/>
      <c r="O58" s="354"/>
      <c r="P58" s="354"/>
      <c r="Q58" s="354"/>
      <c r="R58" s="355"/>
      <c r="S58" s="353"/>
      <c r="T58" s="354"/>
      <c r="U58" s="354"/>
      <c r="V58" s="354"/>
      <c r="W58" s="355"/>
      <c r="X58" s="353"/>
      <c r="Y58" s="354"/>
      <c r="Z58" s="354"/>
      <c r="AA58" s="355"/>
      <c r="AB58" s="384"/>
      <c r="AC58" s="385"/>
      <c r="AD58" s="394"/>
      <c r="AE58" s="395">
        <f>AB58*X58</f>
        <v>0</v>
      </c>
      <c r="AF58" s="396"/>
      <c r="AG58" s="397"/>
      <c r="AH58" s="395">
        <f>AB58*10/100</f>
        <v>0</v>
      </c>
      <c r="AI58" s="396"/>
      <c r="AJ58" s="397"/>
      <c r="AK58" s="395">
        <f>AE58*10/100</f>
        <v>0</v>
      </c>
      <c r="AL58" s="396"/>
      <c r="AM58" s="397"/>
      <c r="AN58" s="395">
        <f>AB58+AH58</f>
        <v>0</v>
      </c>
      <c r="AO58" s="396"/>
      <c r="AP58" s="397"/>
      <c r="AQ58" s="395">
        <f>AE58+AK58</f>
        <v>0</v>
      </c>
      <c r="AR58" s="396"/>
      <c r="AS58" s="397"/>
      <c r="AT58" s="398"/>
      <c r="AU58" s="399"/>
      <c r="AV58" s="400"/>
      <c r="AW58" s="391" t="str">
        <f>IF(AT58="","",AT58)</f>
        <v/>
      </c>
      <c r="AX58" s="392"/>
      <c r="AY58" s="393"/>
      <c r="AZ58" s="383">
        <f>IF($U$9="税込み",AN58,AB58)</f>
        <v>0</v>
      </c>
      <c r="BA58" s="383"/>
      <c r="BB58" s="383"/>
      <c r="BC58" s="383">
        <f>IF($U$9="税込み",AQ58,AE58)</f>
        <v>0</v>
      </c>
      <c r="BD58" s="383"/>
      <c r="BE58" s="383"/>
      <c r="BF58" s="348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49"/>
      <c r="BU58" s="349"/>
      <c r="BV58" s="349"/>
      <c r="BW58" s="349"/>
      <c r="BX58" s="349"/>
      <c r="BY58" s="349"/>
      <c r="BZ58" s="349"/>
      <c r="CA58" s="349"/>
      <c r="CB58" s="349"/>
      <c r="CC58" s="349"/>
      <c r="CD58" s="349"/>
      <c r="CE58" s="349"/>
      <c r="CF58" s="349"/>
      <c r="CG58" s="349"/>
      <c r="CH58" s="349"/>
      <c r="CI58" s="350"/>
    </row>
    <row r="59" spans="2:87" x14ac:dyDescent="0.45">
      <c r="B59" s="345">
        <v>4</v>
      </c>
      <c r="C59" s="347"/>
      <c r="D59" s="348"/>
      <c r="E59" s="349"/>
      <c r="F59" s="349"/>
      <c r="G59" s="349"/>
      <c r="H59" s="349"/>
      <c r="I59" s="349"/>
      <c r="J59" s="349"/>
      <c r="K59" s="349"/>
      <c r="L59" s="349"/>
      <c r="M59" s="350"/>
      <c r="N59" s="353"/>
      <c r="O59" s="354"/>
      <c r="P59" s="354"/>
      <c r="Q59" s="354"/>
      <c r="R59" s="355"/>
      <c r="S59" s="353"/>
      <c r="T59" s="354"/>
      <c r="U59" s="354"/>
      <c r="V59" s="354"/>
      <c r="W59" s="355"/>
      <c r="X59" s="353"/>
      <c r="Y59" s="354"/>
      <c r="Z59" s="354"/>
      <c r="AA59" s="355"/>
      <c r="AB59" s="384"/>
      <c r="AC59" s="385"/>
      <c r="AD59" s="394"/>
      <c r="AE59" s="395">
        <f t="shared" ref="AE59:AE65" si="7">AB59*X59</f>
        <v>0</v>
      </c>
      <c r="AF59" s="396"/>
      <c r="AG59" s="397"/>
      <c r="AH59" s="395">
        <f t="shared" ref="AH59:AH65" si="8">AB59*10/100</f>
        <v>0</v>
      </c>
      <c r="AI59" s="396"/>
      <c r="AJ59" s="397"/>
      <c r="AK59" s="395">
        <f t="shared" ref="AK59:AK65" si="9">AE59*10/100</f>
        <v>0</v>
      </c>
      <c r="AL59" s="396"/>
      <c r="AM59" s="397"/>
      <c r="AN59" s="395">
        <f t="shared" ref="AN59:AN65" si="10">AB59+AH59</f>
        <v>0</v>
      </c>
      <c r="AO59" s="396"/>
      <c r="AP59" s="397"/>
      <c r="AQ59" s="395">
        <f t="shared" ref="AQ59:AQ65" si="11">AE59+AK59</f>
        <v>0</v>
      </c>
      <c r="AR59" s="396"/>
      <c r="AS59" s="397"/>
      <c r="AT59" s="398"/>
      <c r="AU59" s="399"/>
      <c r="AV59" s="400"/>
      <c r="AW59" s="391" t="str">
        <f t="shared" ref="AW59:AW65" si="12">IF(AT59="","",AT59)</f>
        <v/>
      </c>
      <c r="AX59" s="392"/>
      <c r="AY59" s="393"/>
      <c r="AZ59" s="383">
        <f t="shared" ref="AZ59:AZ65" si="13">IF($U$9="税込み",AN59,AB59)</f>
        <v>0</v>
      </c>
      <c r="BA59" s="383"/>
      <c r="BB59" s="383"/>
      <c r="BC59" s="383">
        <f t="shared" ref="BC59:BC65" si="14">IF($U$9="税込み",AQ59,AE59)</f>
        <v>0</v>
      </c>
      <c r="BD59" s="383"/>
      <c r="BE59" s="383"/>
      <c r="BF59" s="348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50"/>
    </row>
    <row r="60" spans="2:87" x14ac:dyDescent="0.45">
      <c r="B60" s="345">
        <v>5</v>
      </c>
      <c r="C60" s="347"/>
      <c r="D60" s="348"/>
      <c r="E60" s="349"/>
      <c r="F60" s="349"/>
      <c r="G60" s="349"/>
      <c r="H60" s="349"/>
      <c r="I60" s="349"/>
      <c r="J60" s="349"/>
      <c r="K60" s="349"/>
      <c r="L60" s="349"/>
      <c r="M60" s="350"/>
      <c r="N60" s="353"/>
      <c r="O60" s="354"/>
      <c r="P60" s="354"/>
      <c r="Q60" s="354"/>
      <c r="R60" s="355"/>
      <c r="S60" s="353"/>
      <c r="T60" s="354"/>
      <c r="U60" s="354"/>
      <c r="V60" s="354"/>
      <c r="W60" s="355"/>
      <c r="X60" s="353"/>
      <c r="Y60" s="354"/>
      <c r="Z60" s="354"/>
      <c r="AA60" s="355"/>
      <c r="AB60" s="384"/>
      <c r="AC60" s="385"/>
      <c r="AD60" s="394"/>
      <c r="AE60" s="395">
        <f t="shared" si="7"/>
        <v>0</v>
      </c>
      <c r="AF60" s="396"/>
      <c r="AG60" s="397"/>
      <c r="AH60" s="395">
        <f t="shared" si="8"/>
        <v>0</v>
      </c>
      <c r="AI60" s="396"/>
      <c r="AJ60" s="397"/>
      <c r="AK60" s="395">
        <f t="shared" si="9"/>
        <v>0</v>
      </c>
      <c r="AL60" s="396"/>
      <c r="AM60" s="397"/>
      <c r="AN60" s="395">
        <f t="shared" si="10"/>
        <v>0</v>
      </c>
      <c r="AO60" s="396"/>
      <c r="AP60" s="397"/>
      <c r="AQ60" s="395">
        <f t="shared" si="11"/>
        <v>0</v>
      </c>
      <c r="AR60" s="396"/>
      <c r="AS60" s="397"/>
      <c r="AT60" s="398"/>
      <c r="AU60" s="399"/>
      <c r="AV60" s="400"/>
      <c r="AW60" s="391" t="str">
        <f t="shared" si="12"/>
        <v/>
      </c>
      <c r="AX60" s="392"/>
      <c r="AY60" s="393"/>
      <c r="AZ60" s="383">
        <f t="shared" si="13"/>
        <v>0</v>
      </c>
      <c r="BA60" s="383"/>
      <c r="BB60" s="383"/>
      <c r="BC60" s="383">
        <f t="shared" si="14"/>
        <v>0</v>
      </c>
      <c r="BD60" s="383"/>
      <c r="BE60" s="383"/>
      <c r="BF60" s="348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49"/>
      <c r="BR60" s="349"/>
      <c r="BS60" s="349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49"/>
      <c r="CE60" s="349"/>
      <c r="CF60" s="349"/>
      <c r="CG60" s="349"/>
      <c r="CH60" s="349"/>
      <c r="CI60" s="350"/>
    </row>
    <row r="61" spans="2:87" x14ac:dyDescent="0.45">
      <c r="B61" s="345">
        <v>6</v>
      </c>
      <c r="C61" s="347"/>
      <c r="D61" s="348"/>
      <c r="E61" s="349"/>
      <c r="F61" s="349"/>
      <c r="G61" s="349"/>
      <c r="H61" s="349"/>
      <c r="I61" s="349"/>
      <c r="J61" s="349"/>
      <c r="K61" s="349"/>
      <c r="L61" s="349"/>
      <c r="M61" s="350"/>
      <c r="N61" s="353"/>
      <c r="O61" s="354"/>
      <c r="P61" s="354"/>
      <c r="Q61" s="354"/>
      <c r="R61" s="355"/>
      <c r="S61" s="353"/>
      <c r="T61" s="354"/>
      <c r="U61" s="354"/>
      <c r="V61" s="354"/>
      <c r="W61" s="355"/>
      <c r="X61" s="353"/>
      <c r="Y61" s="354"/>
      <c r="Z61" s="354"/>
      <c r="AA61" s="355"/>
      <c r="AB61" s="384"/>
      <c r="AC61" s="385"/>
      <c r="AD61" s="394"/>
      <c r="AE61" s="395">
        <f t="shared" si="7"/>
        <v>0</v>
      </c>
      <c r="AF61" s="396"/>
      <c r="AG61" s="397"/>
      <c r="AH61" s="395">
        <f t="shared" si="8"/>
        <v>0</v>
      </c>
      <c r="AI61" s="396"/>
      <c r="AJ61" s="397"/>
      <c r="AK61" s="395">
        <f t="shared" si="9"/>
        <v>0</v>
      </c>
      <c r="AL61" s="396"/>
      <c r="AM61" s="397"/>
      <c r="AN61" s="395">
        <f t="shared" si="10"/>
        <v>0</v>
      </c>
      <c r="AO61" s="396"/>
      <c r="AP61" s="397"/>
      <c r="AQ61" s="395">
        <f t="shared" si="11"/>
        <v>0</v>
      </c>
      <c r="AR61" s="396"/>
      <c r="AS61" s="397"/>
      <c r="AT61" s="398"/>
      <c r="AU61" s="399"/>
      <c r="AV61" s="400"/>
      <c r="AW61" s="391" t="str">
        <f t="shared" si="12"/>
        <v/>
      </c>
      <c r="AX61" s="392"/>
      <c r="AY61" s="393"/>
      <c r="AZ61" s="383">
        <f t="shared" si="13"/>
        <v>0</v>
      </c>
      <c r="BA61" s="383"/>
      <c r="BB61" s="383"/>
      <c r="BC61" s="383">
        <f t="shared" si="14"/>
        <v>0</v>
      </c>
      <c r="BD61" s="383"/>
      <c r="BE61" s="383"/>
      <c r="BF61" s="348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50"/>
    </row>
    <row r="62" spans="2:87" x14ac:dyDescent="0.45">
      <c r="B62" s="345">
        <v>7</v>
      </c>
      <c r="C62" s="347"/>
      <c r="D62" s="348"/>
      <c r="E62" s="349"/>
      <c r="F62" s="349"/>
      <c r="G62" s="349"/>
      <c r="H62" s="349"/>
      <c r="I62" s="349"/>
      <c r="J62" s="349"/>
      <c r="K62" s="349"/>
      <c r="L62" s="349"/>
      <c r="M62" s="350"/>
      <c r="N62" s="353"/>
      <c r="O62" s="354"/>
      <c r="P62" s="354"/>
      <c r="Q62" s="354"/>
      <c r="R62" s="355"/>
      <c r="S62" s="353"/>
      <c r="T62" s="354"/>
      <c r="U62" s="354"/>
      <c r="V62" s="354"/>
      <c r="W62" s="355"/>
      <c r="X62" s="353"/>
      <c r="Y62" s="354"/>
      <c r="Z62" s="354"/>
      <c r="AA62" s="355"/>
      <c r="AB62" s="384"/>
      <c r="AC62" s="385"/>
      <c r="AD62" s="394"/>
      <c r="AE62" s="395">
        <f t="shared" si="7"/>
        <v>0</v>
      </c>
      <c r="AF62" s="396"/>
      <c r="AG62" s="397"/>
      <c r="AH62" s="395">
        <f t="shared" si="8"/>
        <v>0</v>
      </c>
      <c r="AI62" s="396"/>
      <c r="AJ62" s="397"/>
      <c r="AK62" s="395">
        <f t="shared" si="9"/>
        <v>0</v>
      </c>
      <c r="AL62" s="396"/>
      <c r="AM62" s="397"/>
      <c r="AN62" s="395">
        <f t="shared" si="10"/>
        <v>0</v>
      </c>
      <c r="AO62" s="396"/>
      <c r="AP62" s="397"/>
      <c r="AQ62" s="395">
        <f t="shared" si="11"/>
        <v>0</v>
      </c>
      <c r="AR62" s="396"/>
      <c r="AS62" s="397"/>
      <c r="AT62" s="398"/>
      <c r="AU62" s="399"/>
      <c r="AV62" s="400"/>
      <c r="AW62" s="391" t="str">
        <f t="shared" si="12"/>
        <v/>
      </c>
      <c r="AX62" s="392"/>
      <c r="AY62" s="393"/>
      <c r="AZ62" s="383">
        <f t="shared" si="13"/>
        <v>0</v>
      </c>
      <c r="BA62" s="383"/>
      <c r="BB62" s="383"/>
      <c r="BC62" s="383">
        <f t="shared" si="14"/>
        <v>0</v>
      </c>
      <c r="BD62" s="383"/>
      <c r="BE62" s="383"/>
      <c r="BF62" s="348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50"/>
    </row>
    <row r="63" spans="2:87" x14ac:dyDescent="0.45">
      <c r="B63" s="345">
        <v>8</v>
      </c>
      <c r="C63" s="347"/>
      <c r="D63" s="348"/>
      <c r="E63" s="349"/>
      <c r="F63" s="349"/>
      <c r="G63" s="349"/>
      <c r="H63" s="349"/>
      <c r="I63" s="349"/>
      <c r="J63" s="349"/>
      <c r="K63" s="349"/>
      <c r="L63" s="349"/>
      <c r="M63" s="350"/>
      <c r="N63" s="353"/>
      <c r="O63" s="354"/>
      <c r="P63" s="354"/>
      <c r="Q63" s="354"/>
      <c r="R63" s="355"/>
      <c r="S63" s="353"/>
      <c r="T63" s="354"/>
      <c r="U63" s="354"/>
      <c r="V63" s="354"/>
      <c r="W63" s="355"/>
      <c r="X63" s="353"/>
      <c r="Y63" s="354"/>
      <c r="Z63" s="354"/>
      <c r="AA63" s="355"/>
      <c r="AB63" s="384"/>
      <c r="AC63" s="385"/>
      <c r="AD63" s="394"/>
      <c r="AE63" s="395">
        <f t="shared" si="7"/>
        <v>0</v>
      </c>
      <c r="AF63" s="396"/>
      <c r="AG63" s="397"/>
      <c r="AH63" s="395">
        <f t="shared" si="8"/>
        <v>0</v>
      </c>
      <c r="AI63" s="396"/>
      <c r="AJ63" s="397"/>
      <c r="AK63" s="395">
        <f t="shared" si="9"/>
        <v>0</v>
      </c>
      <c r="AL63" s="396"/>
      <c r="AM63" s="397"/>
      <c r="AN63" s="395">
        <f t="shared" si="10"/>
        <v>0</v>
      </c>
      <c r="AO63" s="396"/>
      <c r="AP63" s="397"/>
      <c r="AQ63" s="395">
        <f t="shared" si="11"/>
        <v>0</v>
      </c>
      <c r="AR63" s="396"/>
      <c r="AS63" s="397"/>
      <c r="AT63" s="398"/>
      <c r="AU63" s="399"/>
      <c r="AV63" s="400"/>
      <c r="AW63" s="391" t="str">
        <f t="shared" si="12"/>
        <v/>
      </c>
      <c r="AX63" s="392"/>
      <c r="AY63" s="393"/>
      <c r="AZ63" s="383">
        <f t="shared" si="13"/>
        <v>0</v>
      </c>
      <c r="BA63" s="383"/>
      <c r="BB63" s="383"/>
      <c r="BC63" s="383">
        <f t="shared" si="14"/>
        <v>0</v>
      </c>
      <c r="BD63" s="383"/>
      <c r="BE63" s="383"/>
      <c r="BF63" s="348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50"/>
    </row>
    <row r="64" spans="2:87" x14ac:dyDescent="0.45">
      <c r="B64" s="345">
        <v>9</v>
      </c>
      <c r="C64" s="347"/>
      <c r="D64" s="348"/>
      <c r="E64" s="349"/>
      <c r="F64" s="349"/>
      <c r="G64" s="349"/>
      <c r="H64" s="349"/>
      <c r="I64" s="349"/>
      <c r="J64" s="349"/>
      <c r="K64" s="349"/>
      <c r="L64" s="349"/>
      <c r="M64" s="350"/>
      <c r="N64" s="353"/>
      <c r="O64" s="354"/>
      <c r="P64" s="354"/>
      <c r="Q64" s="354"/>
      <c r="R64" s="355"/>
      <c r="S64" s="353"/>
      <c r="T64" s="354"/>
      <c r="U64" s="354"/>
      <c r="V64" s="354"/>
      <c r="W64" s="355"/>
      <c r="X64" s="353"/>
      <c r="Y64" s="354"/>
      <c r="Z64" s="354"/>
      <c r="AA64" s="355"/>
      <c r="AB64" s="384"/>
      <c r="AC64" s="385"/>
      <c r="AD64" s="394"/>
      <c r="AE64" s="395">
        <f t="shared" si="7"/>
        <v>0</v>
      </c>
      <c r="AF64" s="396"/>
      <c r="AG64" s="397"/>
      <c r="AH64" s="395">
        <f t="shared" si="8"/>
        <v>0</v>
      </c>
      <c r="AI64" s="396"/>
      <c r="AJ64" s="397"/>
      <c r="AK64" s="395">
        <f t="shared" si="9"/>
        <v>0</v>
      </c>
      <c r="AL64" s="396"/>
      <c r="AM64" s="397"/>
      <c r="AN64" s="395">
        <f t="shared" si="10"/>
        <v>0</v>
      </c>
      <c r="AO64" s="396"/>
      <c r="AP64" s="397"/>
      <c r="AQ64" s="395">
        <f t="shared" si="11"/>
        <v>0</v>
      </c>
      <c r="AR64" s="396"/>
      <c r="AS64" s="397"/>
      <c r="AT64" s="398"/>
      <c r="AU64" s="399"/>
      <c r="AV64" s="400"/>
      <c r="AW64" s="391" t="str">
        <f t="shared" si="12"/>
        <v/>
      </c>
      <c r="AX64" s="392"/>
      <c r="AY64" s="393"/>
      <c r="AZ64" s="383">
        <f t="shared" si="13"/>
        <v>0</v>
      </c>
      <c r="BA64" s="383"/>
      <c r="BB64" s="383"/>
      <c r="BC64" s="383">
        <f t="shared" si="14"/>
        <v>0</v>
      </c>
      <c r="BD64" s="383"/>
      <c r="BE64" s="383"/>
      <c r="BF64" s="348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50"/>
    </row>
    <row r="65" spans="2:89" x14ac:dyDescent="0.45">
      <c r="B65" s="345">
        <v>10</v>
      </c>
      <c r="C65" s="347"/>
      <c r="D65" s="348"/>
      <c r="E65" s="349"/>
      <c r="F65" s="349"/>
      <c r="G65" s="349"/>
      <c r="H65" s="349"/>
      <c r="I65" s="349"/>
      <c r="J65" s="349"/>
      <c r="K65" s="349"/>
      <c r="L65" s="349"/>
      <c r="M65" s="350"/>
      <c r="N65" s="353"/>
      <c r="O65" s="354"/>
      <c r="P65" s="354"/>
      <c r="Q65" s="354"/>
      <c r="R65" s="355"/>
      <c r="S65" s="353"/>
      <c r="T65" s="354"/>
      <c r="U65" s="354"/>
      <c r="V65" s="354"/>
      <c r="W65" s="355"/>
      <c r="X65" s="353"/>
      <c r="Y65" s="354"/>
      <c r="Z65" s="354"/>
      <c r="AA65" s="355"/>
      <c r="AB65" s="384"/>
      <c r="AC65" s="385"/>
      <c r="AD65" s="394"/>
      <c r="AE65" s="395">
        <f t="shared" si="7"/>
        <v>0</v>
      </c>
      <c r="AF65" s="396"/>
      <c r="AG65" s="397"/>
      <c r="AH65" s="395">
        <f t="shared" si="8"/>
        <v>0</v>
      </c>
      <c r="AI65" s="396"/>
      <c r="AJ65" s="397"/>
      <c r="AK65" s="395">
        <f t="shared" si="9"/>
        <v>0</v>
      </c>
      <c r="AL65" s="396"/>
      <c r="AM65" s="397"/>
      <c r="AN65" s="395">
        <f t="shared" si="10"/>
        <v>0</v>
      </c>
      <c r="AO65" s="396"/>
      <c r="AP65" s="397"/>
      <c r="AQ65" s="395">
        <f t="shared" si="11"/>
        <v>0</v>
      </c>
      <c r="AR65" s="396"/>
      <c r="AS65" s="397"/>
      <c r="AT65" s="398"/>
      <c r="AU65" s="399"/>
      <c r="AV65" s="400"/>
      <c r="AW65" s="391" t="str">
        <f t="shared" si="12"/>
        <v/>
      </c>
      <c r="AX65" s="392"/>
      <c r="AY65" s="393"/>
      <c r="AZ65" s="383">
        <f t="shared" si="13"/>
        <v>0</v>
      </c>
      <c r="BA65" s="383"/>
      <c r="BB65" s="383"/>
      <c r="BC65" s="383">
        <f t="shared" si="14"/>
        <v>0</v>
      </c>
      <c r="BD65" s="383"/>
      <c r="BE65" s="383"/>
      <c r="BF65" s="348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49"/>
      <c r="BR65" s="349"/>
      <c r="BS65" s="349"/>
      <c r="BT65" s="349"/>
      <c r="BU65" s="349"/>
      <c r="BV65" s="349"/>
      <c r="BW65" s="349"/>
      <c r="BX65" s="349"/>
      <c r="BY65" s="349"/>
      <c r="BZ65" s="349"/>
      <c r="CA65" s="349"/>
      <c r="CB65" s="349"/>
      <c r="CC65" s="349"/>
      <c r="CD65" s="349"/>
      <c r="CE65" s="349"/>
      <c r="CF65" s="349"/>
      <c r="CG65" s="349"/>
      <c r="CH65" s="349"/>
      <c r="CI65" s="350"/>
    </row>
    <row r="66" spans="2:89" s="87" customFormat="1" x14ac:dyDescent="0.45">
      <c r="B66" s="84"/>
    </row>
    <row r="67" spans="2:89" x14ac:dyDescent="0.45">
      <c r="B67" s="401" t="s">
        <v>174</v>
      </c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401"/>
      <c r="BB67" s="401"/>
      <c r="BC67" s="401"/>
      <c r="BD67" s="401"/>
      <c r="BE67" s="401"/>
      <c r="BF67" s="401"/>
      <c r="BG67" s="401"/>
    </row>
    <row r="68" spans="2:89" x14ac:dyDescent="0.45">
      <c r="C68" s="389" t="s">
        <v>175</v>
      </c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90"/>
      <c r="AB68" s="345" t="s">
        <v>153</v>
      </c>
      <c r="AC68" s="346"/>
      <c r="AD68" s="346"/>
      <c r="AE68" s="346"/>
      <c r="AF68" s="346"/>
      <c r="AG68" s="347"/>
      <c r="AH68" s="345" t="s">
        <v>154</v>
      </c>
      <c r="AI68" s="346"/>
      <c r="AJ68" s="346"/>
      <c r="AK68" s="346"/>
      <c r="AL68" s="346"/>
      <c r="AM68" s="347"/>
      <c r="AN68" s="345" t="s">
        <v>155</v>
      </c>
      <c r="AO68" s="346"/>
      <c r="AP68" s="346"/>
      <c r="AQ68" s="346"/>
      <c r="AR68" s="346"/>
      <c r="AS68" s="347"/>
      <c r="AZ68" s="345" t="s">
        <v>148</v>
      </c>
      <c r="BA68" s="346"/>
      <c r="BB68" s="346"/>
      <c r="BC68" s="346"/>
      <c r="BD68" s="346"/>
      <c r="BE68" s="347"/>
    </row>
    <row r="69" spans="2:89" x14ac:dyDescent="0.45">
      <c r="B69" s="345" t="s">
        <v>142</v>
      </c>
      <c r="C69" s="347"/>
      <c r="D69" s="345" t="s">
        <v>176</v>
      </c>
      <c r="E69" s="346"/>
      <c r="F69" s="346"/>
      <c r="G69" s="346"/>
      <c r="H69" s="346"/>
      <c r="I69" s="346"/>
      <c r="J69" s="346"/>
      <c r="K69" s="346"/>
      <c r="L69" s="346"/>
      <c r="M69" s="347"/>
      <c r="N69" s="345" t="s">
        <v>177</v>
      </c>
      <c r="O69" s="346"/>
      <c r="P69" s="346"/>
      <c r="Q69" s="346"/>
      <c r="R69" s="347"/>
      <c r="S69" s="345" t="s">
        <v>159</v>
      </c>
      <c r="T69" s="347"/>
      <c r="U69" s="345" t="s">
        <v>178</v>
      </c>
      <c r="V69" s="347"/>
      <c r="W69" s="345" t="s">
        <v>179</v>
      </c>
      <c r="X69" s="346"/>
      <c r="Y69" s="346"/>
      <c r="Z69" s="346"/>
      <c r="AA69" s="347"/>
      <c r="AB69" s="345" t="s">
        <v>160</v>
      </c>
      <c r="AC69" s="346"/>
      <c r="AD69" s="347"/>
      <c r="AE69" s="345" t="s">
        <v>8</v>
      </c>
      <c r="AF69" s="346"/>
      <c r="AG69" s="347"/>
      <c r="AH69" s="345" t="s">
        <v>160</v>
      </c>
      <c r="AI69" s="346"/>
      <c r="AJ69" s="347"/>
      <c r="AK69" s="345" t="s">
        <v>8</v>
      </c>
      <c r="AL69" s="346"/>
      <c r="AM69" s="347"/>
      <c r="AN69" s="345" t="s">
        <v>160</v>
      </c>
      <c r="AO69" s="346"/>
      <c r="AP69" s="347"/>
      <c r="AQ69" s="345" t="s">
        <v>8</v>
      </c>
      <c r="AR69" s="346"/>
      <c r="AS69" s="347"/>
      <c r="AT69" s="345" t="s">
        <v>180</v>
      </c>
      <c r="AU69" s="346"/>
      <c r="AV69" s="347"/>
      <c r="AW69" s="345" t="s">
        <v>5</v>
      </c>
      <c r="AX69" s="346"/>
      <c r="AY69" s="347"/>
      <c r="AZ69" s="345" t="s">
        <v>160</v>
      </c>
      <c r="BA69" s="346"/>
      <c r="BB69" s="347"/>
      <c r="BC69" s="345" t="s">
        <v>8</v>
      </c>
      <c r="BD69" s="346"/>
      <c r="BE69" s="347"/>
      <c r="BF69" s="343" t="s">
        <v>178</v>
      </c>
      <c r="BG69" s="343"/>
      <c r="BH69" s="345" t="s">
        <v>181</v>
      </c>
      <c r="BI69" s="346"/>
      <c r="BJ69" s="346"/>
      <c r="BK69" s="346"/>
      <c r="BL69" s="346"/>
      <c r="BM69" s="346"/>
      <c r="BN69" s="346"/>
      <c r="BO69" s="346"/>
      <c r="BP69" s="346"/>
      <c r="BQ69" s="347"/>
      <c r="BR69" s="345" t="s">
        <v>182</v>
      </c>
      <c r="BS69" s="346"/>
      <c r="BT69" s="346"/>
      <c r="BU69" s="346"/>
      <c r="BV69" s="346"/>
      <c r="BW69" s="346"/>
      <c r="BX69" s="346"/>
      <c r="BY69" s="346"/>
      <c r="BZ69" s="346"/>
      <c r="CA69" s="347"/>
      <c r="CB69" s="345" t="s">
        <v>183</v>
      </c>
      <c r="CC69" s="346"/>
      <c r="CD69" s="346"/>
      <c r="CE69" s="346"/>
      <c r="CF69" s="346"/>
      <c r="CG69" s="346"/>
      <c r="CH69" s="346"/>
      <c r="CI69" s="346"/>
      <c r="CJ69" s="346"/>
      <c r="CK69" s="347"/>
    </row>
    <row r="70" spans="2:89" x14ac:dyDescent="0.45">
      <c r="B70" s="345">
        <v>1</v>
      </c>
      <c r="C70" s="347"/>
      <c r="D70" s="348"/>
      <c r="E70" s="349"/>
      <c r="F70" s="349"/>
      <c r="G70" s="349"/>
      <c r="H70" s="349"/>
      <c r="I70" s="349"/>
      <c r="J70" s="349"/>
      <c r="K70" s="349"/>
      <c r="L70" s="349"/>
      <c r="M70" s="350"/>
      <c r="N70" s="353"/>
      <c r="O70" s="354"/>
      <c r="P70" s="354"/>
      <c r="Q70" s="354"/>
      <c r="R70" s="355"/>
      <c r="S70" s="406"/>
      <c r="T70" s="407"/>
      <c r="U70" s="353"/>
      <c r="V70" s="355"/>
      <c r="W70" s="353"/>
      <c r="X70" s="354"/>
      <c r="Y70" s="354"/>
      <c r="Z70" s="354"/>
      <c r="AA70" s="355"/>
      <c r="AB70" s="408"/>
      <c r="AC70" s="409"/>
      <c r="AD70" s="410"/>
      <c r="AE70" s="395">
        <f>AB70*S70</f>
        <v>0</v>
      </c>
      <c r="AF70" s="396"/>
      <c r="AG70" s="397"/>
      <c r="AH70" s="395">
        <f>AB70*10/100</f>
        <v>0</v>
      </c>
      <c r="AI70" s="396"/>
      <c r="AJ70" s="397"/>
      <c r="AK70" s="395">
        <f>AE70*10/100</f>
        <v>0</v>
      </c>
      <c r="AL70" s="396"/>
      <c r="AM70" s="397"/>
      <c r="AN70" s="395">
        <f>AB70+AH70</f>
        <v>0</v>
      </c>
      <c r="AO70" s="396"/>
      <c r="AP70" s="397"/>
      <c r="AQ70" s="395">
        <f>AE70+AK70</f>
        <v>0</v>
      </c>
      <c r="AR70" s="396"/>
      <c r="AS70" s="397"/>
      <c r="AT70" s="398"/>
      <c r="AU70" s="399"/>
      <c r="AV70" s="400"/>
      <c r="AW70" s="391" t="str">
        <f>IF(AT70="","",AT70)</f>
        <v/>
      </c>
      <c r="AX70" s="392"/>
      <c r="AY70" s="393"/>
      <c r="AZ70" s="402">
        <f>IF($U$9="税込み",AN70,AB70)</f>
        <v>0</v>
      </c>
      <c r="BA70" s="403"/>
      <c r="BB70" s="404"/>
      <c r="BC70" s="402">
        <f>IF($U$9="税込み",AQ70,AE70)</f>
        <v>0</v>
      </c>
      <c r="BD70" s="403"/>
      <c r="BE70" s="404"/>
      <c r="BF70" s="405" t="str">
        <f>IF(U70="式",S70&amp;U70,S70&amp;U70)</f>
        <v/>
      </c>
      <c r="BG70" s="405"/>
      <c r="BH70" s="353"/>
      <c r="BI70" s="354"/>
      <c r="BJ70" s="354"/>
      <c r="BK70" s="354"/>
      <c r="BL70" s="354"/>
      <c r="BM70" s="354"/>
      <c r="BN70" s="354"/>
      <c r="BO70" s="354"/>
      <c r="BP70" s="354"/>
      <c r="BQ70" s="355"/>
      <c r="BR70" s="353"/>
      <c r="BS70" s="354"/>
      <c r="BT70" s="354"/>
      <c r="BU70" s="354"/>
      <c r="BV70" s="354"/>
      <c r="BW70" s="354"/>
      <c r="BX70" s="354"/>
      <c r="BY70" s="354"/>
      <c r="BZ70" s="354"/>
      <c r="CA70" s="355"/>
      <c r="CB70" s="353"/>
      <c r="CC70" s="354"/>
      <c r="CD70" s="354"/>
      <c r="CE70" s="354"/>
      <c r="CF70" s="354"/>
      <c r="CG70" s="354"/>
      <c r="CH70" s="354"/>
      <c r="CI70" s="354"/>
      <c r="CJ70" s="354"/>
      <c r="CK70" s="355"/>
    </row>
    <row r="71" spans="2:89" x14ac:dyDescent="0.45">
      <c r="B71" s="345">
        <v>2</v>
      </c>
      <c r="C71" s="347"/>
      <c r="D71" s="348"/>
      <c r="E71" s="349"/>
      <c r="F71" s="349"/>
      <c r="G71" s="349"/>
      <c r="H71" s="349"/>
      <c r="I71" s="349"/>
      <c r="J71" s="349"/>
      <c r="K71" s="349"/>
      <c r="L71" s="349"/>
      <c r="M71" s="350"/>
      <c r="N71" s="353"/>
      <c r="O71" s="354"/>
      <c r="P71" s="354"/>
      <c r="Q71" s="354"/>
      <c r="R71" s="355"/>
      <c r="S71" s="406"/>
      <c r="T71" s="407"/>
      <c r="U71" s="353"/>
      <c r="V71" s="355"/>
      <c r="W71" s="353"/>
      <c r="X71" s="354"/>
      <c r="Y71" s="354"/>
      <c r="Z71" s="354"/>
      <c r="AA71" s="355"/>
      <c r="AB71" s="408"/>
      <c r="AC71" s="409"/>
      <c r="AD71" s="410"/>
      <c r="AE71" s="395">
        <f>AB71*S71</f>
        <v>0</v>
      </c>
      <c r="AF71" s="396"/>
      <c r="AG71" s="397"/>
      <c r="AH71" s="395">
        <f>AB71*10/100</f>
        <v>0</v>
      </c>
      <c r="AI71" s="396"/>
      <c r="AJ71" s="397"/>
      <c r="AK71" s="395">
        <f>AE71*10/100</f>
        <v>0</v>
      </c>
      <c r="AL71" s="396"/>
      <c r="AM71" s="397"/>
      <c r="AN71" s="395">
        <f>AB71+AH71</f>
        <v>0</v>
      </c>
      <c r="AO71" s="396"/>
      <c r="AP71" s="397"/>
      <c r="AQ71" s="395">
        <f>AE71+AK71</f>
        <v>0</v>
      </c>
      <c r="AR71" s="396"/>
      <c r="AS71" s="397"/>
      <c r="AT71" s="398"/>
      <c r="AU71" s="399"/>
      <c r="AV71" s="400"/>
      <c r="AW71" s="391" t="str">
        <f>IF(AT71="","",AT71)</f>
        <v/>
      </c>
      <c r="AX71" s="392"/>
      <c r="AY71" s="393"/>
      <c r="AZ71" s="402">
        <f>IF($U$9="税込み",AN71,AB71)</f>
        <v>0</v>
      </c>
      <c r="BA71" s="403"/>
      <c r="BB71" s="404"/>
      <c r="BC71" s="402">
        <f>IF($U$9="税込み",AQ71,AE71)</f>
        <v>0</v>
      </c>
      <c r="BD71" s="403"/>
      <c r="BE71" s="404"/>
      <c r="BF71" s="405" t="str">
        <f>IF(U71="式",S71&amp;U71,S71&amp;U71)</f>
        <v/>
      </c>
      <c r="BG71" s="405"/>
      <c r="BH71" s="353"/>
      <c r="BI71" s="354"/>
      <c r="BJ71" s="354"/>
      <c r="BK71" s="354"/>
      <c r="BL71" s="354"/>
      <c r="BM71" s="354"/>
      <c r="BN71" s="354"/>
      <c r="BO71" s="354"/>
      <c r="BP71" s="354"/>
      <c r="BQ71" s="355"/>
      <c r="BR71" s="353"/>
      <c r="BS71" s="354"/>
      <c r="BT71" s="354"/>
      <c r="BU71" s="354"/>
      <c r="BV71" s="354"/>
      <c r="BW71" s="354"/>
      <c r="BX71" s="354"/>
      <c r="BY71" s="354"/>
      <c r="BZ71" s="354"/>
      <c r="CA71" s="355"/>
      <c r="CB71" s="353"/>
      <c r="CC71" s="354"/>
      <c r="CD71" s="354"/>
      <c r="CE71" s="354"/>
      <c r="CF71" s="354"/>
      <c r="CG71" s="354"/>
      <c r="CH71" s="354"/>
      <c r="CI71" s="354"/>
      <c r="CJ71" s="354"/>
      <c r="CK71" s="355"/>
    </row>
    <row r="72" spans="2:89" x14ac:dyDescent="0.45">
      <c r="B72" s="345">
        <v>3</v>
      </c>
      <c r="C72" s="347"/>
      <c r="D72" s="348"/>
      <c r="E72" s="349"/>
      <c r="F72" s="349"/>
      <c r="G72" s="349"/>
      <c r="H72" s="349"/>
      <c r="I72" s="349"/>
      <c r="J72" s="349"/>
      <c r="K72" s="349"/>
      <c r="L72" s="349"/>
      <c r="M72" s="350"/>
      <c r="N72" s="353"/>
      <c r="O72" s="354"/>
      <c r="P72" s="354"/>
      <c r="Q72" s="354"/>
      <c r="R72" s="355"/>
      <c r="S72" s="406"/>
      <c r="T72" s="407"/>
      <c r="U72" s="353"/>
      <c r="V72" s="355"/>
      <c r="W72" s="353"/>
      <c r="X72" s="354"/>
      <c r="Y72" s="354"/>
      <c r="Z72" s="354"/>
      <c r="AA72" s="355"/>
      <c r="AB72" s="408"/>
      <c r="AC72" s="409"/>
      <c r="AD72" s="410"/>
      <c r="AE72" s="395">
        <f>AB72*S72</f>
        <v>0</v>
      </c>
      <c r="AF72" s="396"/>
      <c r="AG72" s="397"/>
      <c r="AH72" s="395">
        <f>AB72*10/100</f>
        <v>0</v>
      </c>
      <c r="AI72" s="396"/>
      <c r="AJ72" s="397"/>
      <c r="AK72" s="395">
        <f>AE72*10/100</f>
        <v>0</v>
      </c>
      <c r="AL72" s="396"/>
      <c r="AM72" s="397"/>
      <c r="AN72" s="395">
        <f>AB72+AH72</f>
        <v>0</v>
      </c>
      <c r="AO72" s="396"/>
      <c r="AP72" s="397"/>
      <c r="AQ72" s="395">
        <f>AE72+AK72</f>
        <v>0</v>
      </c>
      <c r="AR72" s="396"/>
      <c r="AS72" s="397"/>
      <c r="AT72" s="398"/>
      <c r="AU72" s="399"/>
      <c r="AV72" s="400"/>
      <c r="AW72" s="391" t="str">
        <f>IF(AT72="","",AT72)</f>
        <v/>
      </c>
      <c r="AX72" s="392"/>
      <c r="AY72" s="393"/>
      <c r="AZ72" s="402">
        <f>IF($U$9="税込み",AN72,AB72)</f>
        <v>0</v>
      </c>
      <c r="BA72" s="403"/>
      <c r="BB72" s="404"/>
      <c r="BC72" s="402">
        <f>IF($U$9="税込み",AQ72,AE72)</f>
        <v>0</v>
      </c>
      <c r="BD72" s="403"/>
      <c r="BE72" s="404"/>
      <c r="BF72" s="405" t="str">
        <f>IF(U72="式",S72&amp;U72,S72&amp;U72)</f>
        <v/>
      </c>
      <c r="BG72" s="405"/>
      <c r="BH72" s="353"/>
      <c r="BI72" s="354"/>
      <c r="BJ72" s="354"/>
      <c r="BK72" s="354"/>
      <c r="BL72" s="354"/>
      <c r="BM72" s="354"/>
      <c r="BN72" s="354"/>
      <c r="BO72" s="354"/>
      <c r="BP72" s="354"/>
      <c r="BQ72" s="355"/>
      <c r="BR72" s="353"/>
      <c r="BS72" s="354"/>
      <c r="BT72" s="354"/>
      <c r="BU72" s="354"/>
      <c r="BV72" s="354"/>
      <c r="BW72" s="354"/>
      <c r="BX72" s="354"/>
      <c r="BY72" s="354"/>
      <c r="BZ72" s="354"/>
      <c r="CA72" s="355"/>
      <c r="CB72" s="353"/>
      <c r="CC72" s="354"/>
      <c r="CD72" s="354"/>
      <c r="CE72" s="354"/>
      <c r="CF72" s="354"/>
      <c r="CG72" s="354"/>
      <c r="CH72" s="354"/>
      <c r="CI72" s="354"/>
      <c r="CJ72" s="354"/>
      <c r="CK72" s="355"/>
    </row>
    <row r="73" spans="2:89" x14ac:dyDescent="0.45">
      <c r="B73" s="345">
        <v>4</v>
      </c>
      <c r="C73" s="347"/>
      <c r="D73" s="348"/>
      <c r="E73" s="349"/>
      <c r="F73" s="349"/>
      <c r="G73" s="349"/>
      <c r="H73" s="349"/>
      <c r="I73" s="349"/>
      <c r="J73" s="349"/>
      <c r="K73" s="349"/>
      <c r="L73" s="349"/>
      <c r="M73" s="350"/>
      <c r="N73" s="353"/>
      <c r="O73" s="354"/>
      <c r="P73" s="354"/>
      <c r="Q73" s="354"/>
      <c r="R73" s="355"/>
      <c r="S73" s="406"/>
      <c r="T73" s="407"/>
      <c r="U73" s="353"/>
      <c r="V73" s="355"/>
      <c r="W73" s="353"/>
      <c r="X73" s="354"/>
      <c r="Y73" s="354"/>
      <c r="Z73" s="354"/>
      <c r="AA73" s="355"/>
      <c r="AB73" s="408"/>
      <c r="AC73" s="409"/>
      <c r="AD73" s="410"/>
      <c r="AE73" s="395">
        <f>AB73*S73</f>
        <v>0</v>
      </c>
      <c r="AF73" s="396"/>
      <c r="AG73" s="397"/>
      <c r="AH73" s="395">
        <f>AB73*10/100</f>
        <v>0</v>
      </c>
      <c r="AI73" s="396"/>
      <c r="AJ73" s="397"/>
      <c r="AK73" s="395">
        <f>AE73*10/100</f>
        <v>0</v>
      </c>
      <c r="AL73" s="396"/>
      <c r="AM73" s="397"/>
      <c r="AN73" s="395">
        <f>AB73+AH73</f>
        <v>0</v>
      </c>
      <c r="AO73" s="396"/>
      <c r="AP73" s="397"/>
      <c r="AQ73" s="395">
        <f>AE73+AK73</f>
        <v>0</v>
      </c>
      <c r="AR73" s="396"/>
      <c r="AS73" s="397"/>
      <c r="AT73" s="398"/>
      <c r="AU73" s="399"/>
      <c r="AV73" s="400"/>
      <c r="AW73" s="391" t="str">
        <f>IF(AT73="","",AT73)</f>
        <v/>
      </c>
      <c r="AX73" s="392"/>
      <c r="AY73" s="393"/>
      <c r="AZ73" s="402">
        <f>IF($U$9="税込み",AN73,AB73)</f>
        <v>0</v>
      </c>
      <c r="BA73" s="403"/>
      <c r="BB73" s="404"/>
      <c r="BC73" s="402">
        <f>IF($U$9="税込み",AQ73,AE73)</f>
        <v>0</v>
      </c>
      <c r="BD73" s="403"/>
      <c r="BE73" s="404"/>
      <c r="BF73" s="405" t="str">
        <f>IF(U73="式",S73&amp;U73,S73&amp;U73)</f>
        <v/>
      </c>
      <c r="BG73" s="405"/>
      <c r="BH73" s="353"/>
      <c r="BI73" s="354"/>
      <c r="BJ73" s="354"/>
      <c r="BK73" s="354"/>
      <c r="BL73" s="354"/>
      <c r="BM73" s="354"/>
      <c r="BN73" s="354"/>
      <c r="BO73" s="354"/>
      <c r="BP73" s="354"/>
      <c r="BQ73" s="355"/>
      <c r="BR73" s="353"/>
      <c r="BS73" s="354"/>
      <c r="BT73" s="354"/>
      <c r="BU73" s="354"/>
      <c r="BV73" s="354"/>
      <c r="BW73" s="354"/>
      <c r="BX73" s="354"/>
      <c r="BY73" s="354"/>
      <c r="BZ73" s="354"/>
      <c r="CA73" s="355"/>
      <c r="CB73" s="353"/>
      <c r="CC73" s="354"/>
      <c r="CD73" s="354"/>
      <c r="CE73" s="354"/>
      <c r="CF73" s="354"/>
      <c r="CG73" s="354"/>
      <c r="CH73" s="354"/>
      <c r="CI73" s="354"/>
      <c r="CJ73" s="354"/>
      <c r="CK73" s="355"/>
    </row>
    <row r="74" spans="2:89" x14ac:dyDescent="0.45">
      <c r="B74" s="345">
        <v>5</v>
      </c>
      <c r="C74" s="347"/>
      <c r="D74" s="348"/>
      <c r="E74" s="349"/>
      <c r="F74" s="349"/>
      <c r="G74" s="349"/>
      <c r="H74" s="349"/>
      <c r="I74" s="349"/>
      <c r="J74" s="349"/>
      <c r="K74" s="349"/>
      <c r="L74" s="349"/>
      <c r="M74" s="350"/>
      <c r="N74" s="353"/>
      <c r="O74" s="354"/>
      <c r="P74" s="354"/>
      <c r="Q74" s="354"/>
      <c r="R74" s="355"/>
      <c r="S74" s="406"/>
      <c r="T74" s="407"/>
      <c r="U74" s="353"/>
      <c r="V74" s="355"/>
      <c r="W74" s="353"/>
      <c r="X74" s="354"/>
      <c r="Y74" s="354"/>
      <c r="Z74" s="354"/>
      <c r="AA74" s="355"/>
      <c r="AB74" s="408"/>
      <c r="AC74" s="409"/>
      <c r="AD74" s="410"/>
      <c r="AE74" s="395">
        <f>AB74*S74</f>
        <v>0</v>
      </c>
      <c r="AF74" s="396"/>
      <c r="AG74" s="397"/>
      <c r="AH74" s="395">
        <f>AB74*10/100</f>
        <v>0</v>
      </c>
      <c r="AI74" s="396"/>
      <c r="AJ74" s="397"/>
      <c r="AK74" s="395">
        <f>AE74*10/100</f>
        <v>0</v>
      </c>
      <c r="AL74" s="396"/>
      <c r="AM74" s="397"/>
      <c r="AN74" s="395">
        <f>AB74+AH74</f>
        <v>0</v>
      </c>
      <c r="AO74" s="396"/>
      <c r="AP74" s="397"/>
      <c r="AQ74" s="395">
        <f>AE74+AK74</f>
        <v>0</v>
      </c>
      <c r="AR74" s="396"/>
      <c r="AS74" s="397"/>
      <c r="AT74" s="398"/>
      <c r="AU74" s="399"/>
      <c r="AV74" s="400"/>
      <c r="AW74" s="391" t="str">
        <f>IF(AT74="","",AT74)</f>
        <v/>
      </c>
      <c r="AX74" s="392"/>
      <c r="AY74" s="393"/>
      <c r="AZ74" s="402">
        <f>IF($U$9="税込み",AN74,AB74)</f>
        <v>0</v>
      </c>
      <c r="BA74" s="403"/>
      <c r="BB74" s="404"/>
      <c r="BC74" s="402">
        <f>IF($U$9="税込み",AQ74,AE74)</f>
        <v>0</v>
      </c>
      <c r="BD74" s="403"/>
      <c r="BE74" s="404"/>
      <c r="BF74" s="405" t="str">
        <f>IF(U74="式",S74&amp;U74,S74&amp;U74)</f>
        <v/>
      </c>
      <c r="BG74" s="405"/>
      <c r="BH74" s="353"/>
      <c r="BI74" s="354"/>
      <c r="BJ74" s="354"/>
      <c r="BK74" s="354"/>
      <c r="BL74" s="354"/>
      <c r="BM74" s="354"/>
      <c r="BN74" s="354"/>
      <c r="BO74" s="354"/>
      <c r="BP74" s="354"/>
      <c r="BQ74" s="355"/>
      <c r="BR74" s="353"/>
      <c r="BS74" s="354"/>
      <c r="BT74" s="354"/>
      <c r="BU74" s="354"/>
      <c r="BV74" s="354"/>
      <c r="BW74" s="354"/>
      <c r="BX74" s="354"/>
      <c r="BY74" s="354"/>
      <c r="BZ74" s="354"/>
      <c r="CA74" s="355"/>
      <c r="CB74" s="353"/>
      <c r="CC74" s="354"/>
      <c r="CD74" s="354"/>
      <c r="CE74" s="354"/>
      <c r="CF74" s="354"/>
      <c r="CG74" s="354"/>
      <c r="CH74" s="354"/>
      <c r="CI74" s="354"/>
      <c r="CJ74" s="354"/>
      <c r="CK74" s="355"/>
    </row>
    <row r="75" spans="2:89" x14ac:dyDescent="0.4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5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90"/>
      <c r="AB77" s="345" t="s">
        <v>153</v>
      </c>
      <c r="AC77" s="346"/>
      <c r="AD77" s="346"/>
      <c r="AE77" s="346"/>
      <c r="AF77" s="346"/>
      <c r="AG77" s="347"/>
      <c r="AH77" s="345" t="s">
        <v>154</v>
      </c>
      <c r="AI77" s="346"/>
      <c r="AJ77" s="346"/>
      <c r="AK77" s="346"/>
      <c r="AL77" s="346"/>
      <c r="AM77" s="347"/>
      <c r="AN77" s="345" t="s">
        <v>155</v>
      </c>
      <c r="AO77" s="346"/>
      <c r="AP77" s="346"/>
      <c r="AQ77" s="346"/>
      <c r="AR77" s="346"/>
      <c r="AS77" s="347"/>
      <c r="AZ77" s="343" t="s">
        <v>145</v>
      </c>
      <c r="BA77" s="343"/>
      <c r="BB77" s="343"/>
      <c r="BC77" s="343"/>
      <c r="BD77" s="343"/>
      <c r="BE77" s="343"/>
    </row>
    <row r="78" spans="2:89" x14ac:dyDescent="0.45">
      <c r="B78" s="345" t="s">
        <v>142</v>
      </c>
      <c r="C78" s="347"/>
      <c r="D78" s="345" t="s">
        <v>199</v>
      </c>
      <c r="E78" s="346"/>
      <c r="F78" s="346"/>
      <c r="G78" s="346"/>
      <c r="H78" s="346"/>
      <c r="I78" s="346"/>
      <c r="J78" s="346"/>
      <c r="K78" s="346"/>
      <c r="L78" s="346"/>
      <c r="M78" s="347"/>
      <c r="N78" s="345" t="s">
        <v>16</v>
      </c>
      <c r="O78" s="346"/>
      <c r="P78" s="346"/>
      <c r="Q78" s="346"/>
      <c r="R78" s="347"/>
      <c r="S78" s="345" t="s">
        <v>17</v>
      </c>
      <c r="T78" s="346"/>
      <c r="U78" s="346"/>
      <c r="V78" s="346"/>
      <c r="W78" s="347"/>
      <c r="X78" s="345" t="s">
        <v>159</v>
      </c>
      <c r="Y78" s="347"/>
      <c r="Z78" s="345" t="s">
        <v>178</v>
      </c>
      <c r="AA78" s="347"/>
      <c r="AB78" s="345" t="s">
        <v>160</v>
      </c>
      <c r="AC78" s="346"/>
      <c r="AD78" s="347"/>
      <c r="AE78" s="345" t="s">
        <v>8</v>
      </c>
      <c r="AF78" s="346"/>
      <c r="AG78" s="347"/>
      <c r="AH78" s="345" t="s">
        <v>160</v>
      </c>
      <c r="AI78" s="346"/>
      <c r="AJ78" s="347"/>
      <c r="AK78" s="345" t="s">
        <v>8</v>
      </c>
      <c r="AL78" s="346"/>
      <c r="AM78" s="347"/>
      <c r="AN78" s="345" t="s">
        <v>160</v>
      </c>
      <c r="AO78" s="346"/>
      <c r="AP78" s="347"/>
      <c r="AQ78" s="345" t="s">
        <v>8</v>
      </c>
      <c r="AR78" s="346"/>
      <c r="AS78" s="347"/>
      <c r="AT78" s="345" t="s">
        <v>200</v>
      </c>
      <c r="AU78" s="346"/>
      <c r="AV78" s="347"/>
      <c r="AW78" s="345" t="s">
        <v>5</v>
      </c>
      <c r="AX78" s="346"/>
      <c r="AY78" s="347"/>
      <c r="AZ78" s="343" t="s">
        <v>160</v>
      </c>
      <c r="BA78" s="343"/>
      <c r="BB78" s="343"/>
      <c r="BC78" s="343" t="s">
        <v>8</v>
      </c>
      <c r="BD78" s="343"/>
      <c r="BE78" s="343"/>
      <c r="BF78" s="343" t="s">
        <v>178</v>
      </c>
      <c r="BG78" s="343"/>
      <c r="BH78" s="337" t="s">
        <v>42</v>
      </c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8"/>
      <c r="CF78" s="338"/>
      <c r="CG78" s="338"/>
      <c r="CH78" s="338"/>
      <c r="CI78" s="338"/>
      <c r="CJ78" s="338"/>
      <c r="CK78" s="339"/>
    </row>
    <row r="79" spans="2:89" ht="16.5" customHeight="1" x14ac:dyDescent="0.45">
      <c r="B79" s="345">
        <v>1</v>
      </c>
      <c r="C79" s="347"/>
      <c r="D79" s="348"/>
      <c r="E79" s="349"/>
      <c r="F79" s="349"/>
      <c r="G79" s="349"/>
      <c r="H79" s="349"/>
      <c r="I79" s="349"/>
      <c r="J79" s="349"/>
      <c r="K79" s="349"/>
      <c r="L79" s="349"/>
      <c r="M79" s="350"/>
      <c r="N79" s="353"/>
      <c r="O79" s="354"/>
      <c r="P79" s="354"/>
      <c r="Q79" s="354"/>
      <c r="R79" s="355"/>
      <c r="S79" s="353"/>
      <c r="T79" s="354"/>
      <c r="U79" s="354"/>
      <c r="V79" s="354"/>
      <c r="W79" s="355"/>
      <c r="X79" s="353"/>
      <c r="Y79" s="355"/>
      <c r="Z79" s="353"/>
      <c r="AA79" s="355"/>
      <c r="AB79" s="384"/>
      <c r="AC79" s="385"/>
      <c r="AD79" s="394"/>
      <c r="AE79" s="395">
        <f>AB79*X79</f>
        <v>0</v>
      </c>
      <c r="AF79" s="396"/>
      <c r="AG79" s="397"/>
      <c r="AH79" s="395">
        <f>AB79*10/100</f>
        <v>0</v>
      </c>
      <c r="AI79" s="396"/>
      <c r="AJ79" s="397"/>
      <c r="AK79" s="395">
        <f>AE79*10/100</f>
        <v>0</v>
      </c>
      <c r="AL79" s="396"/>
      <c r="AM79" s="397"/>
      <c r="AN79" s="395">
        <f>AB79+AH79</f>
        <v>0</v>
      </c>
      <c r="AO79" s="396"/>
      <c r="AP79" s="397"/>
      <c r="AQ79" s="395">
        <f>AE79+AK79</f>
        <v>0</v>
      </c>
      <c r="AR79" s="396"/>
      <c r="AS79" s="397"/>
      <c r="AT79" s="398"/>
      <c r="AU79" s="399"/>
      <c r="AV79" s="400"/>
      <c r="AW79" s="391" t="str">
        <f>IF(AT79="","",AT79)</f>
        <v/>
      </c>
      <c r="AX79" s="392"/>
      <c r="AY79" s="393"/>
      <c r="AZ79" s="383">
        <f>IF($U$9="税込み",AN79,AB79)</f>
        <v>0</v>
      </c>
      <c r="BA79" s="383"/>
      <c r="BB79" s="383"/>
      <c r="BC79" s="383">
        <f>IF($U$9="税込み",AQ79,AE79)</f>
        <v>0</v>
      </c>
      <c r="BD79" s="383"/>
      <c r="BE79" s="383"/>
      <c r="BF79" s="405" t="str">
        <f>IF(Z79="式",X79&amp;Z79,X79&amp;Z79)</f>
        <v/>
      </c>
      <c r="BG79" s="405"/>
      <c r="BH79" s="348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50"/>
    </row>
    <row r="80" spans="2:89" ht="16.5" customHeight="1" x14ac:dyDescent="0.45">
      <c r="B80" s="345">
        <v>2</v>
      </c>
      <c r="C80" s="347"/>
      <c r="D80" s="348"/>
      <c r="E80" s="349"/>
      <c r="F80" s="349"/>
      <c r="G80" s="349"/>
      <c r="H80" s="349"/>
      <c r="I80" s="349"/>
      <c r="J80" s="349"/>
      <c r="K80" s="349"/>
      <c r="L80" s="349"/>
      <c r="M80" s="350"/>
      <c r="N80" s="353"/>
      <c r="O80" s="354"/>
      <c r="P80" s="354"/>
      <c r="Q80" s="354"/>
      <c r="R80" s="355"/>
      <c r="S80" s="353"/>
      <c r="T80" s="354"/>
      <c r="U80" s="354"/>
      <c r="V80" s="354"/>
      <c r="W80" s="355"/>
      <c r="X80" s="353"/>
      <c r="Y80" s="355"/>
      <c r="Z80" s="353"/>
      <c r="AA80" s="355"/>
      <c r="AB80" s="384"/>
      <c r="AC80" s="385"/>
      <c r="AD80" s="394"/>
      <c r="AE80" s="395">
        <f>AB80*X80</f>
        <v>0</v>
      </c>
      <c r="AF80" s="396"/>
      <c r="AG80" s="397"/>
      <c r="AH80" s="395">
        <f>AB80*10/100</f>
        <v>0</v>
      </c>
      <c r="AI80" s="396"/>
      <c r="AJ80" s="397"/>
      <c r="AK80" s="395">
        <f>AE80*10/100</f>
        <v>0</v>
      </c>
      <c r="AL80" s="396"/>
      <c r="AM80" s="397"/>
      <c r="AN80" s="395">
        <f>AB80+AH80</f>
        <v>0</v>
      </c>
      <c r="AO80" s="396"/>
      <c r="AP80" s="397"/>
      <c r="AQ80" s="395">
        <f>AE80+AK80</f>
        <v>0</v>
      </c>
      <c r="AR80" s="396"/>
      <c r="AS80" s="397"/>
      <c r="AT80" s="398"/>
      <c r="AU80" s="399"/>
      <c r="AV80" s="400"/>
      <c r="AW80" s="391" t="str">
        <f>IF(AT80="","",AT80)</f>
        <v/>
      </c>
      <c r="AX80" s="392"/>
      <c r="AY80" s="393"/>
      <c r="AZ80" s="383">
        <f>IF($U$9="税込み",AN80,AB80)</f>
        <v>0</v>
      </c>
      <c r="BA80" s="383"/>
      <c r="BB80" s="383"/>
      <c r="BC80" s="383">
        <f>IF($U$9="税込み",AQ80,AE80)</f>
        <v>0</v>
      </c>
      <c r="BD80" s="383"/>
      <c r="BE80" s="383"/>
      <c r="BF80" s="405" t="str">
        <f>IF(Z80="式",X80&amp;Z80,X80&amp;Z80)</f>
        <v/>
      </c>
      <c r="BG80" s="405"/>
      <c r="BH80" s="348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349"/>
      <c r="BX80" s="349"/>
      <c r="BY80" s="349"/>
      <c r="BZ80" s="349"/>
      <c r="CA80" s="349"/>
      <c r="CB80" s="349"/>
      <c r="CC80" s="349"/>
      <c r="CD80" s="349"/>
      <c r="CE80" s="349"/>
      <c r="CF80" s="349"/>
      <c r="CG80" s="349"/>
      <c r="CH80" s="349"/>
      <c r="CI80" s="349"/>
      <c r="CJ80" s="349"/>
      <c r="CK80" s="350"/>
    </row>
    <row r="81" spans="2:99" ht="16.5" customHeight="1" x14ac:dyDescent="0.45">
      <c r="B81" s="345">
        <v>3</v>
      </c>
      <c r="C81" s="347"/>
      <c r="D81" s="348"/>
      <c r="E81" s="349"/>
      <c r="F81" s="349"/>
      <c r="G81" s="349"/>
      <c r="H81" s="349"/>
      <c r="I81" s="349"/>
      <c r="J81" s="349"/>
      <c r="K81" s="349"/>
      <c r="L81" s="349"/>
      <c r="M81" s="350"/>
      <c r="N81" s="353"/>
      <c r="O81" s="354"/>
      <c r="P81" s="354"/>
      <c r="Q81" s="354"/>
      <c r="R81" s="355"/>
      <c r="S81" s="353"/>
      <c r="T81" s="354"/>
      <c r="U81" s="354"/>
      <c r="V81" s="354"/>
      <c r="W81" s="355"/>
      <c r="X81" s="353"/>
      <c r="Y81" s="355"/>
      <c r="Z81" s="353"/>
      <c r="AA81" s="355"/>
      <c r="AB81" s="384"/>
      <c r="AC81" s="385"/>
      <c r="AD81" s="394"/>
      <c r="AE81" s="395">
        <f>AB81*X81</f>
        <v>0</v>
      </c>
      <c r="AF81" s="396"/>
      <c r="AG81" s="397"/>
      <c r="AH81" s="395">
        <f>AB81*10/100</f>
        <v>0</v>
      </c>
      <c r="AI81" s="396"/>
      <c r="AJ81" s="397"/>
      <c r="AK81" s="395">
        <f>AE81*10/100</f>
        <v>0</v>
      </c>
      <c r="AL81" s="396"/>
      <c r="AM81" s="397"/>
      <c r="AN81" s="395">
        <f>AB81+AH81</f>
        <v>0</v>
      </c>
      <c r="AO81" s="396"/>
      <c r="AP81" s="397"/>
      <c r="AQ81" s="395">
        <f>AE81+AK81</f>
        <v>0</v>
      </c>
      <c r="AR81" s="396"/>
      <c r="AS81" s="397"/>
      <c r="AT81" s="398"/>
      <c r="AU81" s="399"/>
      <c r="AV81" s="400"/>
      <c r="AW81" s="391" t="str">
        <f>IF(AT81="","",AT81)</f>
        <v/>
      </c>
      <c r="AX81" s="392"/>
      <c r="AY81" s="393"/>
      <c r="AZ81" s="383">
        <f>IF($U$9="税込み",AN81,AB81)</f>
        <v>0</v>
      </c>
      <c r="BA81" s="383"/>
      <c r="BB81" s="383"/>
      <c r="BC81" s="383">
        <f>IF($U$9="税込み",AQ81,AE81)</f>
        <v>0</v>
      </c>
      <c r="BD81" s="383"/>
      <c r="BE81" s="383"/>
      <c r="BF81" s="405" t="str">
        <f>IF(Z81="式",X81&amp;Z81,X81&amp;Z81)</f>
        <v/>
      </c>
      <c r="BG81" s="405"/>
      <c r="BH81" s="348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349"/>
      <c r="BX81" s="349"/>
      <c r="BY81" s="349"/>
      <c r="BZ81" s="349"/>
      <c r="CA81" s="349"/>
      <c r="CB81" s="349"/>
      <c r="CC81" s="349"/>
      <c r="CD81" s="349"/>
      <c r="CE81" s="349"/>
      <c r="CF81" s="349"/>
      <c r="CG81" s="349"/>
      <c r="CH81" s="349"/>
      <c r="CI81" s="349"/>
      <c r="CJ81" s="349"/>
      <c r="CK81" s="350"/>
    </row>
    <row r="82" spans="2:99" ht="16.5" customHeight="1" x14ac:dyDescent="0.45">
      <c r="B82" s="345">
        <v>4</v>
      </c>
      <c r="C82" s="347"/>
      <c r="D82" s="348"/>
      <c r="E82" s="349"/>
      <c r="F82" s="349"/>
      <c r="G82" s="349"/>
      <c r="H82" s="349"/>
      <c r="I82" s="349"/>
      <c r="J82" s="349"/>
      <c r="K82" s="349"/>
      <c r="L82" s="349"/>
      <c r="M82" s="350"/>
      <c r="N82" s="353"/>
      <c r="O82" s="354"/>
      <c r="P82" s="354"/>
      <c r="Q82" s="354"/>
      <c r="R82" s="355"/>
      <c r="S82" s="353"/>
      <c r="T82" s="354"/>
      <c r="U82" s="354"/>
      <c r="V82" s="354"/>
      <c r="W82" s="355"/>
      <c r="X82" s="353"/>
      <c r="Y82" s="355"/>
      <c r="Z82" s="353"/>
      <c r="AA82" s="355"/>
      <c r="AB82" s="384"/>
      <c r="AC82" s="385"/>
      <c r="AD82" s="394"/>
      <c r="AE82" s="395">
        <f>AB82*X82</f>
        <v>0</v>
      </c>
      <c r="AF82" s="396"/>
      <c r="AG82" s="397"/>
      <c r="AH82" s="395">
        <f>AB82*10/100</f>
        <v>0</v>
      </c>
      <c r="AI82" s="396"/>
      <c r="AJ82" s="397"/>
      <c r="AK82" s="395">
        <f>AE82*10/100</f>
        <v>0</v>
      </c>
      <c r="AL82" s="396"/>
      <c r="AM82" s="397"/>
      <c r="AN82" s="395">
        <f>AB82+AH82</f>
        <v>0</v>
      </c>
      <c r="AO82" s="396"/>
      <c r="AP82" s="397"/>
      <c r="AQ82" s="395">
        <f>AE82+AK82</f>
        <v>0</v>
      </c>
      <c r="AR82" s="396"/>
      <c r="AS82" s="397"/>
      <c r="AT82" s="398"/>
      <c r="AU82" s="399"/>
      <c r="AV82" s="400"/>
      <c r="AW82" s="391" t="str">
        <f>IF(AT82="","",AT82)</f>
        <v/>
      </c>
      <c r="AX82" s="392"/>
      <c r="AY82" s="393"/>
      <c r="AZ82" s="383">
        <f>IF($U$9="税込み",AN82,AB82)</f>
        <v>0</v>
      </c>
      <c r="BA82" s="383"/>
      <c r="BB82" s="383"/>
      <c r="BC82" s="383">
        <f>IF($U$9="税込み",AQ82,AE82)</f>
        <v>0</v>
      </c>
      <c r="BD82" s="383"/>
      <c r="BE82" s="383"/>
      <c r="BF82" s="405" t="str">
        <f>IF(Z82="式",X82&amp;Z82,X82&amp;Z82)</f>
        <v/>
      </c>
      <c r="BG82" s="405"/>
      <c r="BH82" s="348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50"/>
    </row>
    <row r="83" spans="2:99" ht="16.5" customHeight="1" x14ac:dyDescent="0.45">
      <c r="B83" s="345">
        <v>5</v>
      </c>
      <c r="C83" s="347"/>
      <c r="D83" s="348"/>
      <c r="E83" s="349"/>
      <c r="F83" s="349"/>
      <c r="G83" s="349"/>
      <c r="H83" s="349"/>
      <c r="I83" s="349"/>
      <c r="J83" s="349"/>
      <c r="K83" s="349"/>
      <c r="L83" s="349"/>
      <c r="M83" s="350"/>
      <c r="N83" s="353"/>
      <c r="O83" s="354"/>
      <c r="P83" s="354"/>
      <c r="Q83" s="354"/>
      <c r="R83" s="355"/>
      <c r="S83" s="353"/>
      <c r="T83" s="354"/>
      <c r="U83" s="354"/>
      <c r="V83" s="354"/>
      <c r="W83" s="355"/>
      <c r="X83" s="353"/>
      <c r="Y83" s="355"/>
      <c r="Z83" s="353"/>
      <c r="AA83" s="355"/>
      <c r="AB83" s="384"/>
      <c r="AC83" s="385"/>
      <c r="AD83" s="394"/>
      <c r="AE83" s="395">
        <f>AB83*X83</f>
        <v>0</v>
      </c>
      <c r="AF83" s="396"/>
      <c r="AG83" s="397"/>
      <c r="AH83" s="395">
        <f>AB83*10/100</f>
        <v>0</v>
      </c>
      <c r="AI83" s="396"/>
      <c r="AJ83" s="397"/>
      <c r="AK83" s="395">
        <f>AE83*10/100</f>
        <v>0</v>
      </c>
      <c r="AL83" s="396"/>
      <c r="AM83" s="397"/>
      <c r="AN83" s="395">
        <f>AB83+AH83</f>
        <v>0</v>
      </c>
      <c r="AO83" s="396"/>
      <c r="AP83" s="397"/>
      <c r="AQ83" s="395">
        <f>AE83+AK83</f>
        <v>0</v>
      </c>
      <c r="AR83" s="396"/>
      <c r="AS83" s="397"/>
      <c r="AT83" s="398"/>
      <c r="AU83" s="399"/>
      <c r="AV83" s="400"/>
      <c r="AW83" s="391" t="str">
        <f>IF(AT83="","",AT83)</f>
        <v/>
      </c>
      <c r="AX83" s="392"/>
      <c r="AY83" s="393"/>
      <c r="AZ83" s="383">
        <f>IF($U$9="税込み",AN83,AB83)</f>
        <v>0</v>
      </c>
      <c r="BA83" s="383"/>
      <c r="BB83" s="383"/>
      <c r="BC83" s="383">
        <f>IF($U$9="税込み",AQ83,AE83)</f>
        <v>0</v>
      </c>
      <c r="BD83" s="383"/>
      <c r="BE83" s="383"/>
      <c r="BF83" s="405" t="str">
        <f>IF(Z83="式",X83&amp;Z83,X83&amp;Z83)</f>
        <v/>
      </c>
      <c r="BG83" s="405"/>
      <c r="BH83" s="348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50"/>
    </row>
    <row r="84" spans="2:99" x14ac:dyDescent="0.4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99" s="89" customFormat="1" x14ac:dyDescent="0.45">
      <c r="B85" s="88"/>
    </row>
    <row r="86" spans="2:99" ht="16.8" thickBot="1" x14ac:dyDescent="0.5">
      <c r="B86" s="401" t="s">
        <v>210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</row>
    <row r="87" spans="2:99" ht="18.75" customHeight="1" x14ac:dyDescent="0.45">
      <c r="B87" s="401" t="s">
        <v>211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13" t="s">
        <v>212</v>
      </c>
      <c r="O87" s="414"/>
      <c r="P87" s="414"/>
      <c r="Q87" s="414"/>
      <c r="R87" s="414"/>
      <c r="S87" s="415"/>
      <c r="T87" s="413" t="s">
        <v>213</v>
      </c>
      <c r="U87" s="414"/>
      <c r="V87" s="414"/>
      <c r="W87" s="414"/>
      <c r="X87" s="414"/>
      <c r="Y87" s="414"/>
      <c r="Z87" s="414"/>
      <c r="AA87" s="415"/>
      <c r="AB87" s="413" t="s">
        <v>214</v>
      </c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5"/>
      <c r="AR87" s="413" t="s">
        <v>215</v>
      </c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5"/>
      <c r="BH87" s="413" t="s">
        <v>216</v>
      </c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4"/>
      <c r="CQ87" s="414"/>
      <c r="CR87" s="414"/>
      <c r="CS87" s="414"/>
      <c r="CT87" s="414"/>
      <c r="CU87" s="415"/>
    </row>
    <row r="88" spans="2:99" ht="16.5" customHeight="1" x14ac:dyDescent="0.45">
      <c r="B88" s="343" t="s">
        <v>217</v>
      </c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5"/>
      <c r="N88" s="428" t="s">
        <v>218</v>
      </c>
      <c r="O88" s="343"/>
      <c r="P88" s="343"/>
      <c r="Q88" s="343" t="s">
        <v>219</v>
      </c>
      <c r="R88" s="343"/>
      <c r="S88" s="416"/>
      <c r="T88" s="429" t="s">
        <v>62</v>
      </c>
      <c r="U88" s="430"/>
      <c r="V88" s="430"/>
      <c r="W88" s="430"/>
      <c r="X88" s="430" t="s">
        <v>63</v>
      </c>
      <c r="Y88" s="430"/>
      <c r="Z88" s="430"/>
      <c r="AA88" s="431"/>
      <c r="AB88" s="427" t="s">
        <v>55</v>
      </c>
      <c r="AC88" s="424"/>
      <c r="AD88" s="424"/>
      <c r="AE88" s="424"/>
      <c r="AF88" s="424" t="s">
        <v>51</v>
      </c>
      <c r="AG88" s="424"/>
      <c r="AH88" s="424"/>
      <c r="AI88" s="424"/>
      <c r="AJ88" s="424" t="s">
        <v>220</v>
      </c>
      <c r="AK88" s="424"/>
      <c r="AL88" s="424"/>
      <c r="AM88" s="424"/>
      <c r="AN88" s="424" t="s">
        <v>148</v>
      </c>
      <c r="AO88" s="424"/>
      <c r="AP88" s="424"/>
      <c r="AQ88" s="425"/>
      <c r="AR88" s="427" t="s">
        <v>221</v>
      </c>
      <c r="AS88" s="424"/>
      <c r="AT88" s="424"/>
      <c r="AU88" s="424"/>
      <c r="AV88" s="424" t="s">
        <v>51</v>
      </c>
      <c r="AW88" s="424"/>
      <c r="AX88" s="424"/>
      <c r="AY88" s="424"/>
      <c r="AZ88" s="424" t="s">
        <v>222</v>
      </c>
      <c r="BA88" s="424"/>
      <c r="BB88" s="424"/>
      <c r="BC88" s="424"/>
      <c r="BD88" s="424" t="s">
        <v>148</v>
      </c>
      <c r="BE88" s="424"/>
      <c r="BF88" s="424"/>
      <c r="BG88" s="425"/>
      <c r="BH88" s="426" t="s">
        <v>223</v>
      </c>
      <c r="BI88" s="346"/>
      <c r="BJ88" s="347"/>
      <c r="BK88" s="345" t="s">
        <v>224</v>
      </c>
      <c r="BL88" s="346"/>
      <c r="BM88" s="347"/>
      <c r="BN88" s="345" t="s">
        <v>225</v>
      </c>
      <c r="BO88" s="346"/>
      <c r="BP88" s="347"/>
      <c r="BQ88" s="345" t="s">
        <v>226</v>
      </c>
      <c r="BR88" s="346"/>
      <c r="BS88" s="347"/>
      <c r="BT88" s="343" t="s">
        <v>227</v>
      </c>
      <c r="BU88" s="343"/>
      <c r="BV88" s="343"/>
      <c r="BW88" s="343"/>
      <c r="BX88" s="343" t="s">
        <v>228</v>
      </c>
      <c r="BY88" s="343"/>
      <c r="BZ88" s="343"/>
      <c r="CA88" s="343"/>
      <c r="CB88" s="343" t="s">
        <v>51</v>
      </c>
      <c r="CC88" s="343"/>
      <c r="CD88" s="343"/>
      <c r="CE88" s="343"/>
      <c r="CF88" s="343" t="s">
        <v>79</v>
      </c>
      <c r="CG88" s="343"/>
      <c r="CH88" s="343"/>
      <c r="CI88" s="343"/>
      <c r="CJ88" s="343" t="s">
        <v>80</v>
      </c>
      <c r="CK88" s="343"/>
      <c r="CL88" s="343"/>
      <c r="CM88" s="343"/>
      <c r="CN88" s="343"/>
      <c r="CO88" s="343"/>
      <c r="CP88" s="343"/>
      <c r="CQ88" s="343"/>
      <c r="CR88" s="343" t="s">
        <v>229</v>
      </c>
      <c r="CS88" s="343"/>
      <c r="CT88" s="343"/>
      <c r="CU88" s="416"/>
    </row>
    <row r="89" spans="2:99" x14ac:dyDescent="0.45"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48"/>
      <c r="N89" s="417"/>
      <c r="O89" s="418"/>
      <c r="P89" s="418"/>
      <c r="Q89" s="418"/>
      <c r="R89" s="418"/>
      <c r="S89" s="419"/>
      <c r="T89" s="420"/>
      <c r="U89" s="421"/>
      <c r="V89" s="421"/>
      <c r="W89" s="421"/>
      <c r="X89" s="422"/>
      <c r="Y89" s="422"/>
      <c r="Z89" s="422"/>
      <c r="AA89" s="423"/>
      <c r="AB89" s="443"/>
      <c r="AC89" s="433"/>
      <c r="AD89" s="433"/>
      <c r="AE89" s="433"/>
      <c r="AF89" s="433"/>
      <c r="AG89" s="433"/>
      <c r="AH89" s="433"/>
      <c r="AI89" s="433"/>
      <c r="AJ89" s="436">
        <f>AB89</f>
        <v>0</v>
      </c>
      <c r="AK89" s="436"/>
      <c r="AL89" s="436"/>
      <c r="AM89" s="436"/>
      <c r="AN89" s="432" t="str">
        <f>IF(T89="","",AJ89-AF89)</f>
        <v/>
      </c>
      <c r="AO89" s="432"/>
      <c r="AP89" s="432"/>
      <c r="AQ89" s="444"/>
      <c r="AR89" s="443"/>
      <c r="AS89" s="433"/>
      <c r="AT89" s="433"/>
      <c r="AU89" s="433"/>
      <c r="AV89" s="445"/>
      <c r="AW89" s="445"/>
      <c r="AX89" s="445"/>
      <c r="AY89" s="445"/>
      <c r="AZ89" s="436">
        <f>AR89</f>
        <v>0</v>
      </c>
      <c r="BA89" s="436"/>
      <c r="BB89" s="436"/>
      <c r="BC89" s="436"/>
      <c r="BD89" s="437" t="str">
        <f>IF(T89="","",AZ89-AV89)</f>
        <v/>
      </c>
      <c r="BE89" s="437"/>
      <c r="BF89" s="437"/>
      <c r="BG89" s="438"/>
      <c r="BH89" s="439"/>
      <c r="BI89" s="440"/>
      <c r="BJ89" s="441"/>
      <c r="BK89" s="442"/>
      <c r="BL89" s="440"/>
      <c r="BM89" s="441"/>
      <c r="BN89" s="442"/>
      <c r="BO89" s="440"/>
      <c r="BP89" s="441"/>
      <c r="BQ89" s="442"/>
      <c r="BR89" s="440"/>
      <c r="BS89" s="441"/>
      <c r="BT89" s="383">
        <f>SUM(BH89:BS89)</f>
        <v>0</v>
      </c>
      <c r="BU89" s="383"/>
      <c r="BV89" s="383"/>
      <c r="BW89" s="383"/>
      <c r="BX89" s="432">
        <f>BT89-CB89</f>
        <v>0</v>
      </c>
      <c r="BY89" s="432"/>
      <c r="BZ89" s="432"/>
      <c r="CA89" s="432"/>
      <c r="CB89" s="433"/>
      <c r="CC89" s="433"/>
      <c r="CD89" s="433"/>
      <c r="CE89" s="433"/>
      <c r="CF89" s="363"/>
      <c r="CG89" s="363"/>
      <c r="CH89" s="363"/>
      <c r="CI89" s="363"/>
      <c r="CJ89" s="363"/>
      <c r="CK89" s="363"/>
      <c r="CL89" s="363"/>
      <c r="CM89" s="363"/>
      <c r="CN89" s="363"/>
      <c r="CO89" s="363"/>
      <c r="CP89" s="363"/>
      <c r="CQ89" s="363"/>
      <c r="CR89" s="434"/>
      <c r="CS89" s="434"/>
      <c r="CT89" s="434"/>
      <c r="CU89" s="435"/>
    </row>
    <row r="90" spans="2:99" x14ac:dyDescent="0.45"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48"/>
      <c r="N90" s="417"/>
      <c r="O90" s="418"/>
      <c r="P90" s="418"/>
      <c r="Q90" s="418"/>
      <c r="R90" s="418"/>
      <c r="S90" s="419"/>
      <c r="T90" s="420"/>
      <c r="U90" s="421"/>
      <c r="V90" s="421"/>
      <c r="W90" s="421"/>
      <c r="X90" s="422"/>
      <c r="Y90" s="422"/>
      <c r="Z90" s="422"/>
      <c r="AA90" s="423"/>
      <c r="AB90" s="443"/>
      <c r="AC90" s="433"/>
      <c r="AD90" s="433"/>
      <c r="AE90" s="433"/>
      <c r="AF90" s="433"/>
      <c r="AG90" s="433"/>
      <c r="AH90" s="433"/>
      <c r="AI90" s="433"/>
      <c r="AJ90" s="436">
        <f>AB90</f>
        <v>0</v>
      </c>
      <c r="AK90" s="436"/>
      <c r="AL90" s="436"/>
      <c r="AM90" s="436"/>
      <c r="AN90" s="432" t="str">
        <f>IF(T90="","",AJ90-AF90)</f>
        <v/>
      </c>
      <c r="AO90" s="432"/>
      <c r="AP90" s="432"/>
      <c r="AQ90" s="444"/>
      <c r="AR90" s="443"/>
      <c r="AS90" s="433"/>
      <c r="AT90" s="433"/>
      <c r="AU90" s="433"/>
      <c r="AV90" s="445"/>
      <c r="AW90" s="445"/>
      <c r="AX90" s="445"/>
      <c r="AY90" s="445"/>
      <c r="AZ90" s="436">
        <f>AR90</f>
        <v>0</v>
      </c>
      <c r="BA90" s="436"/>
      <c r="BB90" s="436"/>
      <c r="BC90" s="436"/>
      <c r="BD90" s="437" t="str">
        <f>IF(T89="","",AZ90-AV90)</f>
        <v/>
      </c>
      <c r="BE90" s="437"/>
      <c r="BF90" s="437"/>
      <c r="BG90" s="438"/>
      <c r="BH90" s="439"/>
      <c r="BI90" s="440"/>
      <c r="BJ90" s="441"/>
      <c r="BK90" s="442"/>
      <c r="BL90" s="440"/>
      <c r="BM90" s="441"/>
      <c r="BN90" s="442"/>
      <c r="BO90" s="440"/>
      <c r="BP90" s="441"/>
      <c r="BQ90" s="442"/>
      <c r="BR90" s="440"/>
      <c r="BS90" s="441"/>
      <c r="BT90" s="383">
        <f>SUM(BH90:BS90)</f>
        <v>0</v>
      </c>
      <c r="BU90" s="383"/>
      <c r="BV90" s="383"/>
      <c r="BW90" s="383"/>
      <c r="BX90" s="432">
        <f>BT90-CB90</f>
        <v>0</v>
      </c>
      <c r="BY90" s="432"/>
      <c r="BZ90" s="432"/>
      <c r="CA90" s="432"/>
      <c r="CB90" s="433"/>
      <c r="CC90" s="433"/>
      <c r="CD90" s="433"/>
      <c r="CE90" s="433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  <c r="CR90" s="434"/>
      <c r="CS90" s="434"/>
      <c r="CT90" s="434"/>
      <c r="CU90" s="435"/>
    </row>
    <row r="91" spans="2:99" x14ac:dyDescent="0.45"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48"/>
      <c r="N91" s="417"/>
      <c r="O91" s="418"/>
      <c r="P91" s="418"/>
      <c r="Q91" s="418"/>
      <c r="R91" s="418"/>
      <c r="S91" s="419"/>
      <c r="T91" s="420"/>
      <c r="U91" s="421"/>
      <c r="V91" s="421"/>
      <c r="W91" s="421"/>
      <c r="X91" s="422"/>
      <c r="Y91" s="422"/>
      <c r="Z91" s="422"/>
      <c r="AA91" s="423"/>
      <c r="AB91" s="443"/>
      <c r="AC91" s="433"/>
      <c r="AD91" s="433"/>
      <c r="AE91" s="433"/>
      <c r="AF91" s="433"/>
      <c r="AG91" s="433"/>
      <c r="AH91" s="433"/>
      <c r="AI91" s="433"/>
      <c r="AJ91" s="436">
        <f>AB91</f>
        <v>0</v>
      </c>
      <c r="AK91" s="436"/>
      <c r="AL91" s="436"/>
      <c r="AM91" s="436"/>
      <c r="AN91" s="432" t="str">
        <f>IF(T91="","",AJ91-AF91)</f>
        <v/>
      </c>
      <c r="AO91" s="432"/>
      <c r="AP91" s="432"/>
      <c r="AQ91" s="444"/>
      <c r="AR91" s="443"/>
      <c r="AS91" s="433"/>
      <c r="AT91" s="433"/>
      <c r="AU91" s="433"/>
      <c r="AV91" s="445"/>
      <c r="AW91" s="445"/>
      <c r="AX91" s="445"/>
      <c r="AY91" s="445"/>
      <c r="AZ91" s="436">
        <f>AR91</f>
        <v>0</v>
      </c>
      <c r="BA91" s="436"/>
      <c r="BB91" s="436"/>
      <c r="BC91" s="436"/>
      <c r="BD91" s="437" t="str">
        <f>IF(T90="","",AZ91-AV91)</f>
        <v/>
      </c>
      <c r="BE91" s="437"/>
      <c r="BF91" s="437"/>
      <c r="BG91" s="438"/>
      <c r="BH91" s="439"/>
      <c r="BI91" s="440"/>
      <c r="BJ91" s="441"/>
      <c r="BK91" s="442"/>
      <c r="BL91" s="440"/>
      <c r="BM91" s="441"/>
      <c r="BN91" s="442"/>
      <c r="BO91" s="440"/>
      <c r="BP91" s="441"/>
      <c r="BQ91" s="442"/>
      <c r="BR91" s="440"/>
      <c r="BS91" s="441"/>
      <c r="BT91" s="383">
        <f>SUM(BH91:BS91)</f>
        <v>0</v>
      </c>
      <c r="BU91" s="383"/>
      <c r="BV91" s="383"/>
      <c r="BW91" s="383"/>
      <c r="BX91" s="432">
        <f t="shared" ref="BX91:BX93" si="15">BT91-CB91</f>
        <v>0</v>
      </c>
      <c r="BY91" s="432"/>
      <c r="BZ91" s="432"/>
      <c r="CA91" s="432"/>
      <c r="CB91" s="433"/>
      <c r="CC91" s="433"/>
      <c r="CD91" s="433"/>
      <c r="CE91" s="43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434"/>
      <c r="CS91" s="434"/>
      <c r="CT91" s="434"/>
      <c r="CU91" s="435"/>
    </row>
    <row r="92" spans="2:99" x14ac:dyDescent="0.45"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48"/>
      <c r="N92" s="417"/>
      <c r="O92" s="418"/>
      <c r="P92" s="418"/>
      <c r="Q92" s="418"/>
      <c r="R92" s="418"/>
      <c r="S92" s="419"/>
      <c r="T92" s="420"/>
      <c r="U92" s="421"/>
      <c r="V92" s="421"/>
      <c r="W92" s="421"/>
      <c r="X92" s="422"/>
      <c r="Y92" s="422"/>
      <c r="Z92" s="422"/>
      <c r="AA92" s="423"/>
      <c r="AB92" s="443"/>
      <c r="AC92" s="433"/>
      <c r="AD92" s="433"/>
      <c r="AE92" s="433"/>
      <c r="AF92" s="433"/>
      <c r="AG92" s="433"/>
      <c r="AH92" s="433"/>
      <c r="AI92" s="433"/>
      <c r="AJ92" s="436">
        <f>AB92</f>
        <v>0</v>
      </c>
      <c r="AK92" s="436"/>
      <c r="AL92" s="436"/>
      <c r="AM92" s="436"/>
      <c r="AN92" s="432" t="str">
        <f>IF(T92="","",AJ92-AF92)</f>
        <v/>
      </c>
      <c r="AO92" s="432"/>
      <c r="AP92" s="432"/>
      <c r="AQ92" s="444"/>
      <c r="AR92" s="443"/>
      <c r="AS92" s="433"/>
      <c r="AT92" s="433"/>
      <c r="AU92" s="433"/>
      <c r="AV92" s="445"/>
      <c r="AW92" s="445"/>
      <c r="AX92" s="445"/>
      <c r="AY92" s="445"/>
      <c r="AZ92" s="436">
        <f>AR92</f>
        <v>0</v>
      </c>
      <c r="BA92" s="436"/>
      <c r="BB92" s="436"/>
      <c r="BC92" s="436"/>
      <c r="BD92" s="437" t="str">
        <f>IF(T91="","",AZ92-AV92)</f>
        <v/>
      </c>
      <c r="BE92" s="437"/>
      <c r="BF92" s="437"/>
      <c r="BG92" s="438"/>
      <c r="BH92" s="439"/>
      <c r="BI92" s="440"/>
      <c r="BJ92" s="441"/>
      <c r="BK92" s="442"/>
      <c r="BL92" s="440"/>
      <c r="BM92" s="441"/>
      <c r="BN92" s="442"/>
      <c r="BO92" s="440"/>
      <c r="BP92" s="441"/>
      <c r="BQ92" s="442"/>
      <c r="BR92" s="440"/>
      <c r="BS92" s="441"/>
      <c r="BT92" s="383">
        <f>SUM(BH92:BS92)</f>
        <v>0</v>
      </c>
      <c r="BU92" s="383"/>
      <c r="BV92" s="383"/>
      <c r="BW92" s="383"/>
      <c r="BX92" s="432">
        <f t="shared" si="15"/>
        <v>0</v>
      </c>
      <c r="BY92" s="432"/>
      <c r="BZ92" s="432"/>
      <c r="CA92" s="432"/>
      <c r="CB92" s="433"/>
      <c r="CC92" s="433"/>
      <c r="CD92" s="433"/>
      <c r="CE92" s="433"/>
      <c r="CF92" s="363"/>
      <c r="CG92" s="363"/>
      <c r="CH92" s="363"/>
      <c r="CI92" s="363"/>
      <c r="CJ92" s="363"/>
      <c r="CK92" s="363"/>
      <c r="CL92" s="363"/>
      <c r="CM92" s="363"/>
      <c r="CN92" s="363"/>
      <c r="CO92" s="363"/>
      <c r="CP92" s="363"/>
      <c r="CQ92" s="363"/>
      <c r="CR92" s="434"/>
      <c r="CS92" s="434"/>
      <c r="CT92" s="434"/>
      <c r="CU92" s="435"/>
    </row>
    <row r="93" spans="2:99" ht="16.8" thickBot="1" x14ac:dyDescent="0.5"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48"/>
      <c r="N93" s="448"/>
      <c r="O93" s="449"/>
      <c r="P93" s="449"/>
      <c r="Q93" s="449"/>
      <c r="R93" s="449"/>
      <c r="S93" s="450"/>
      <c r="T93" s="451"/>
      <c r="U93" s="452"/>
      <c r="V93" s="452"/>
      <c r="W93" s="452"/>
      <c r="X93" s="453"/>
      <c r="Y93" s="453"/>
      <c r="Z93" s="453"/>
      <c r="AA93" s="454"/>
      <c r="AB93" s="466"/>
      <c r="AC93" s="446"/>
      <c r="AD93" s="446"/>
      <c r="AE93" s="446"/>
      <c r="AF93" s="446"/>
      <c r="AG93" s="446"/>
      <c r="AH93" s="446"/>
      <c r="AI93" s="446"/>
      <c r="AJ93" s="459">
        <f>AB93</f>
        <v>0</v>
      </c>
      <c r="AK93" s="459"/>
      <c r="AL93" s="459"/>
      <c r="AM93" s="459"/>
      <c r="AN93" s="456" t="str">
        <f>IF(T93="","",AJ93-AF93)</f>
        <v/>
      </c>
      <c r="AO93" s="456"/>
      <c r="AP93" s="456"/>
      <c r="AQ93" s="467"/>
      <c r="AR93" s="466"/>
      <c r="AS93" s="446"/>
      <c r="AT93" s="446"/>
      <c r="AU93" s="446"/>
      <c r="AV93" s="468"/>
      <c r="AW93" s="468"/>
      <c r="AX93" s="468"/>
      <c r="AY93" s="468"/>
      <c r="AZ93" s="459">
        <f>AR93</f>
        <v>0</v>
      </c>
      <c r="BA93" s="459"/>
      <c r="BB93" s="459"/>
      <c r="BC93" s="459"/>
      <c r="BD93" s="460" t="str">
        <f>IF(T92="","",AZ93-AV93)</f>
        <v/>
      </c>
      <c r="BE93" s="460"/>
      <c r="BF93" s="460"/>
      <c r="BG93" s="461"/>
      <c r="BH93" s="462"/>
      <c r="BI93" s="463"/>
      <c r="BJ93" s="464"/>
      <c r="BK93" s="465"/>
      <c r="BL93" s="463"/>
      <c r="BM93" s="464"/>
      <c r="BN93" s="465"/>
      <c r="BO93" s="463"/>
      <c r="BP93" s="464"/>
      <c r="BQ93" s="465"/>
      <c r="BR93" s="463"/>
      <c r="BS93" s="464"/>
      <c r="BT93" s="455">
        <f>SUM(BH93:BS93)</f>
        <v>0</v>
      </c>
      <c r="BU93" s="455"/>
      <c r="BV93" s="455"/>
      <c r="BW93" s="455"/>
      <c r="BX93" s="456">
        <f t="shared" si="15"/>
        <v>0</v>
      </c>
      <c r="BY93" s="456"/>
      <c r="BZ93" s="456"/>
      <c r="CA93" s="456"/>
      <c r="CB93" s="446"/>
      <c r="CC93" s="446"/>
      <c r="CD93" s="446"/>
      <c r="CE93" s="446"/>
      <c r="CF93" s="447"/>
      <c r="CG93" s="447"/>
      <c r="CH93" s="447"/>
      <c r="CI93" s="447"/>
      <c r="CJ93" s="447"/>
      <c r="CK93" s="447"/>
      <c r="CL93" s="447"/>
      <c r="CM93" s="447"/>
      <c r="CN93" s="447"/>
      <c r="CO93" s="447"/>
      <c r="CP93" s="447"/>
      <c r="CQ93" s="447"/>
      <c r="CR93" s="457"/>
      <c r="CS93" s="457"/>
      <c r="CT93" s="457"/>
      <c r="CU93" s="458"/>
    </row>
    <row r="94" spans="2:99" ht="16.8" thickBot="1" x14ac:dyDescent="0.5">
      <c r="BQ94" s="91"/>
      <c r="BR94" s="91"/>
    </row>
    <row r="95" spans="2:99" ht="16.5" customHeight="1" x14ac:dyDescent="0.45">
      <c r="B95" s="401" t="s">
        <v>240</v>
      </c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13" t="s">
        <v>212</v>
      </c>
      <c r="O95" s="414"/>
      <c r="P95" s="414"/>
      <c r="Q95" s="414"/>
      <c r="R95" s="414"/>
      <c r="S95" s="415"/>
      <c r="T95" s="477" t="s">
        <v>241</v>
      </c>
      <c r="U95" s="478"/>
      <c r="V95" s="478"/>
      <c r="W95" s="478"/>
      <c r="X95" s="478"/>
      <c r="Y95" s="478"/>
      <c r="Z95" s="478"/>
      <c r="AA95" s="479"/>
      <c r="AB95" s="413" t="s">
        <v>214</v>
      </c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5"/>
      <c r="AR95" s="413" t="s">
        <v>242</v>
      </c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5"/>
      <c r="BH95" s="480" t="s">
        <v>243</v>
      </c>
      <c r="BI95" s="481"/>
      <c r="BJ95" s="481"/>
      <c r="BK95" s="481"/>
      <c r="BL95" s="481"/>
      <c r="BM95" s="481"/>
      <c r="BN95" s="481"/>
      <c r="BO95" s="481"/>
      <c r="BP95" s="481"/>
      <c r="BQ95" s="481"/>
      <c r="BR95" s="481"/>
      <c r="BS95" s="481"/>
      <c r="BT95" s="481"/>
      <c r="BU95" s="482"/>
      <c r="BV95" s="474" t="s">
        <v>244</v>
      </c>
      <c r="BW95" s="474"/>
      <c r="BX95" s="474"/>
      <c r="BY95" s="474"/>
      <c r="BZ95" s="474"/>
      <c r="CA95" s="474"/>
      <c r="CB95" s="474"/>
      <c r="CC95" s="474"/>
      <c r="CD95" s="474"/>
      <c r="CE95" s="474"/>
      <c r="CF95" s="474"/>
      <c r="CG95" s="474"/>
      <c r="CH95" s="474"/>
      <c r="CI95" s="474"/>
      <c r="CJ95" s="474"/>
      <c r="CK95" s="474"/>
      <c r="CL95" s="474"/>
      <c r="CM95" s="474"/>
      <c r="CN95" s="474"/>
      <c r="CO95" s="474"/>
      <c r="CP95" s="474"/>
      <c r="CQ95" s="474"/>
      <c r="CR95" s="474"/>
      <c r="CS95" s="474"/>
      <c r="CT95" s="474"/>
      <c r="CU95" s="474"/>
    </row>
    <row r="96" spans="2:99" ht="16.5" customHeight="1" x14ac:dyDescent="0.45">
      <c r="B96" s="343" t="s">
        <v>217</v>
      </c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5"/>
      <c r="N96" s="428" t="s">
        <v>218</v>
      </c>
      <c r="O96" s="343"/>
      <c r="P96" s="343"/>
      <c r="Q96" s="343" t="s">
        <v>219</v>
      </c>
      <c r="R96" s="343"/>
      <c r="S96" s="416"/>
      <c r="T96" s="429" t="s">
        <v>62</v>
      </c>
      <c r="U96" s="430"/>
      <c r="V96" s="430"/>
      <c r="W96" s="430"/>
      <c r="X96" s="430" t="s">
        <v>63</v>
      </c>
      <c r="Y96" s="430"/>
      <c r="Z96" s="430"/>
      <c r="AA96" s="431"/>
      <c r="AB96" s="426" t="s">
        <v>55</v>
      </c>
      <c r="AC96" s="346"/>
      <c r="AD96" s="346"/>
      <c r="AE96" s="347"/>
      <c r="AF96" s="345" t="s">
        <v>51</v>
      </c>
      <c r="AG96" s="346"/>
      <c r="AH96" s="346"/>
      <c r="AI96" s="347"/>
      <c r="AJ96" s="345" t="s">
        <v>228</v>
      </c>
      <c r="AK96" s="346"/>
      <c r="AL96" s="346"/>
      <c r="AM96" s="347"/>
      <c r="AN96" s="345" t="s">
        <v>148</v>
      </c>
      <c r="AO96" s="346"/>
      <c r="AP96" s="346"/>
      <c r="AQ96" s="476"/>
      <c r="AR96" s="426" t="s">
        <v>245</v>
      </c>
      <c r="AS96" s="346"/>
      <c r="AT96" s="346"/>
      <c r="AU96" s="347"/>
      <c r="AV96" s="343" t="s">
        <v>51</v>
      </c>
      <c r="AW96" s="343"/>
      <c r="AX96" s="343"/>
      <c r="AY96" s="343"/>
      <c r="AZ96" s="343" t="s">
        <v>3</v>
      </c>
      <c r="BA96" s="343"/>
      <c r="BB96" s="343"/>
      <c r="BC96" s="343"/>
      <c r="BD96" s="343" t="s">
        <v>246</v>
      </c>
      <c r="BE96" s="343"/>
      <c r="BF96" s="343"/>
      <c r="BG96" s="416"/>
      <c r="BH96" s="428" t="s">
        <v>247</v>
      </c>
      <c r="BI96" s="343"/>
      <c r="BJ96" s="343"/>
      <c r="BK96" s="343"/>
      <c r="BL96" s="343"/>
      <c r="BM96" s="343"/>
      <c r="BN96" s="343"/>
      <c r="BO96" s="343" t="s">
        <v>80</v>
      </c>
      <c r="BP96" s="343"/>
      <c r="BQ96" s="343"/>
      <c r="BR96" s="343"/>
      <c r="BS96" s="343"/>
      <c r="BT96" s="343"/>
      <c r="BU96" s="416"/>
      <c r="BV96" s="474"/>
      <c r="BW96" s="474"/>
      <c r="BX96" s="474"/>
      <c r="BY96" s="474"/>
      <c r="BZ96" s="474"/>
      <c r="CA96" s="474"/>
      <c r="CB96" s="474"/>
      <c r="CC96" s="474"/>
      <c r="CD96" s="474"/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</row>
    <row r="97" spans="2:99" ht="16.5" customHeight="1" x14ac:dyDescent="0.45">
      <c r="B97" s="348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417"/>
      <c r="O97" s="418"/>
      <c r="P97" s="418"/>
      <c r="Q97" s="418"/>
      <c r="R97" s="418"/>
      <c r="S97" s="419"/>
      <c r="T97" s="420"/>
      <c r="U97" s="421"/>
      <c r="V97" s="421"/>
      <c r="W97" s="421"/>
      <c r="X97" s="421"/>
      <c r="Y97" s="421"/>
      <c r="Z97" s="421"/>
      <c r="AA97" s="484"/>
      <c r="AB97" s="471"/>
      <c r="AC97" s="472"/>
      <c r="AD97" s="472"/>
      <c r="AE97" s="473"/>
      <c r="AF97" s="384"/>
      <c r="AG97" s="385"/>
      <c r="AH97" s="385"/>
      <c r="AI97" s="394"/>
      <c r="AJ97" s="395" t="str">
        <f>IF(T97="","",AB97)</f>
        <v/>
      </c>
      <c r="AK97" s="396"/>
      <c r="AL97" s="396"/>
      <c r="AM97" s="397"/>
      <c r="AN97" s="485" t="str">
        <f>IF(T97="","",AJ97-AF97)</f>
        <v/>
      </c>
      <c r="AO97" s="486"/>
      <c r="AP97" s="486"/>
      <c r="AQ97" s="487"/>
      <c r="AR97" s="471"/>
      <c r="AS97" s="472"/>
      <c r="AT97" s="472"/>
      <c r="AU97" s="473"/>
      <c r="AV97" s="488"/>
      <c r="AW97" s="489"/>
      <c r="AX97" s="489"/>
      <c r="AY97" s="490"/>
      <c r="AZ97" s="436" t="str">
        <f>IF(T97="","",AR97)</f>
        <v/>
      </c>
      <c r="BA97" s="436"/>
      <c r="BB97" s="436"/>
      <c r="BC97" s="436"/>
      <c r="BD97" s="491" t="str">
        <f>IF(T97="","",AR97-AV97)</f>
        <v/>
      </c>
      <c r="BE97" s="492"/>
      <c r="BF97" s="492"/>
      <c r="BG97" s="493"/>
      <c r="BH97" s="483"/>
      <c r="BI97" s="363"/>
      <c r="BJ97" s="363"/>
      <c r="BK97" s="363"/>
      <c r="BL97" s="363"/>
      <c r="BM97" s="363"/>
      <c r="BN97" s="363"/>
      <c r="BO97" s="363"/>
      <c r="BP97" s="363"/>
      <c r="BQ97" s="363"/>
      <c r="BR97" s="363"/>
      <c r="BS97" s="363"/>
      <c r="BT97" s="363"/>
      <c r="BU97" s="475"/>
      <c r="BV97" s="474"/>
      <c r="BW97" s="474"/>
      <c r="BX97" s="474"/>
      <c r="BY97" s="474"/>
      <c r="BZ97" s="474"/>
      <c r="CA97" s="474"/>
      <c r="CB97" s="474"/>
      <c r="CC97" s="474"/>
      <c r="CD97" s="474"/>
      <c r="CE97" s="474"/>
      <c r="CF97" s="474"/>
      <c r="CG97" s="474"/>
      <c r="CH97" s="474"/>
      <c r="CI97" s="474"/>
      <c r="CJ97" s="474"/>
      <c r="CK97" s="474"/>
      <c r="CL97" s="474"/>
      <c r="CM97" s="474"/>
      <c r="CN97" s="474"/>
      <c r="CO97" s="474"/>
      <c r="CP97" s="474"/>
      <c r="CQ97" s="474"/>
      <c r="CR97" s="474"/>
      <c r="CS97" s="474"/>
      <c r="CT97" s="474"/>
      <c r="CU97" s="474"/>
    </row>
    <row r="98" spans="2:99" ht="16.5" customHeight="1" x14ac:dyDescent="0.45"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48"/>
      <c r="N98" s="417"/>
      <c r="O98" s="418"/>
      <c r="P98" s="418"/>
      <c r="Q98" s="418"/>
      <c r="R98" s="418"/>
      <c r="S98" s="419"/>
      <c r="T98" s="420"/>
      <c r="U98" s="421"/>
      <c r="V98" s="421"/>
      <c r="W98" s="421"/>
      <c r="X98" s="421"/>
      <c r="Y98" s="421"/>
      <c r="Z98" s="421"/>
      <c r="AA98" s="484"/>
      <c r="AB98" s="471"/>
      <c r="AC98" s="472"/>
      <c r="AD98" s="472"/>
      <c r="AE98" s="473"/>
      <c r="AF98" s="384"/>
      <c r="AG98" s="385"/>
      <c r="AH98" s="385"/>
      <c r="AI98" s="394"/>
      <c r="AJ98" s="395" t="str">
        <f>IF(T98="","",AB98)</f>
        <v/>
      </c>
      <c r="AK98" s="396"/>
      <c r="AL98" s="396"/>
      <c r="AM98" s="397"/>
      <c r="AN98" s="485" t="str">
        <f>IF(T98="","",AJ98-AF98)</f>
        <v/>
      </c>
      <c r="AO98" s="486"/>
      <c r="AP98" s="486"/>
      <c r="AQ98" s="487"/>
      <c r="AR98" s="471"/>
      <c r="AS98" s="472"/>
      <c r="AT98" s="472"/>
      <c r="AU98" s="473"/>
      <c r="AV98" s="488"/>
      <c r="AW98" s="489"/>
      <c r="AX98" s="489"/>
      <c r="AY98" s="490"/>
      <c r="AZ98" s="402" t="str">
        <f>IF(T98="","",AR98)</f>
        <v/>
      </c>
      <c r="BA98" s="403"/>
      <c r="BB98" s="403"/>
      <c r="BC98" s="404"/>
      <c r="BD98" s="491" t="str">
        <f>IF(T98="","",AR98-AV98)</f>
        <v/>
      </c>
      <c r="BE98" s="492"/>
      <c r="BF98" s="492"/>
      <c r="BG98" s="493"/>
      <c r="BH98" s="483"/>
      <c r="BI98" s="363"/>
      <c r="BJ98" s="363"/>
      <c r="BK98" s="363"/>
      <c r="BL98" s="363"/>
      <c r="BM98" s="363"/>
      <c r="BN98" s="363"/>
      <c r="BO98" s="363"/>
      <c r="BP98" s="363"/>
      <c r="BQ98" s="363"/>
      <c r="BR98" s="363"/>
      <c r="BS98" s="363"/>
      <c r="BT98" s="363"/>
      <c r="BU98" s="475"/>
      <c r="BV98" s="474"/>
      <c r="BW98" s="474"/>
      <c r="BX98" s="474"/>
      <c r="BY98" s="474"/>
      <c r="BZ98" s="474"/>
      <c r="CA98" s="474"/>
      <c r="CB98" s="474"/>
      <c r="CC98" s="474"/>
      <c r="CD98" s="474"/>
      <c r="CE98" s="474"/>
      <c r="CF98" s="474"/>
      <c r="CG98" s="474"/>
      <c r="CH98" s="474"/>
      <c r="CI98" s="474"/>
      <c r="CJ98" s="474"/>
      <c r="CK98" s="474"/>
      <c r="CL98" s="474"/>
      <c r="CM98" s="474"/>
      <c r="CN98" s="474"/>
      <c r="CO98" s="474"/>
      <c r="CP98" s="474"/>
      <c r="CQ98" s="474"/>
      <c r="CR98" s="474"/>
      <c r="CS98" s="474"/>
      <c r="CT98" s="474"/>
      <c r="CU98" s="474"/>
    </row>
    <row r="99" spans="2:99" ht="16.5" customHeight="1" x14ac:dyDescent="0.45">
      <c r="B99" s="348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417"/>
      <c r="O99" s="418"/>
      <c r="P99" s="418"/>
      <c r="Q99" s="418"/>
      <c r="R99" s="418"/>
      <c r="S99" s="419"/>
      <c r="T99" s="420"/>
      <c r="U99" s="421"/>
      <c r="V99" s="421"/>
      <c r="W99" s="421"/>
      <c r="X99" s="421"/>
      <c r="Y99" s="421"/>
      <c r="Z99" s="421"/>
      <c r="AA99" s="484"/>
      <c r="AB99" s="471"/>
      <c r="AC99" s="472"/>
      <c r="AD99" s="472"/>
      <c r="AE99" s="473"/>
      <c r="AF99" s="384"/>
      <c r="AG99" s="385"/>
      <c r="AH99" s="385"/>
      <c r="AI99" s="394"/>
      <c r="AJ99" s="395" t="str">
        <f>IF(T99="","",AB99)</f>
        <v/>
      </c>
      <c r="AK99" s="396"/>
      <c r="AL99" s="396"/>
      <c r="AM99" s="397"/>
      <c r="AN99" s="485" t="str">
        <f>IF(T99="","",AJ99-AF99)</f>
        <v/>
      </c>
      <c r="AO99" s="486"/>
      <c r="AP99" s="486"/>
      <c r="AQ99" s="487"/>
      <c r="AR99" s="471"/>
      <c r="AS99" s="472"/>
      <c r="AT99" s="472"/>
      <c r="AU99" s="473"/>
      <c r="AV99" s="488"/>
      <c r="AW99" s="489"/>
      <c r="AX99" s="489"/>
      <c r="AY99" s="490"/>
      <c r="AZ99" s="402" t="str">
        <f>IF(T99="","",AR99)</f>
        <v/>
      </c>
      <c r="BA99" s="403"/>
      <c r="BB99" s="403"/>
      <c r="BC99" s="404"/>
      <c r="BD99" s="491" t="str">
        <f>IF(T99="","",AR99-AV99)</f>
        <v/>
      </c>
      <c r="BE99" s="492"/>
      <c r="BF99" s="492"/>
      <c r="BG99" s="493"/>
      <c r="BH99" s="483"/>
      <c r="BI99" s="363"/>
      <c r="BJ99" s="363"/>
      <c r="BK99" s="363"/>
      <c r="BL99" s="363"/>
      <c r="BM99" s="363"/>
      <c r="BN99" s="363"/>
      <c r="BO99" s="363"/>
      <c r="BP99" s="363"/>
      <c r="BQ99" s="363"/>
      <c r="BR99" s="363"/>
      <c r="BS99" s="363"/>
      <c r="BT99" s="363"/>
      <c r="BU99" s="475"/>
      <c r="BV99" s="474"/>
      <c r="BW99" s="474"/>
      <c r="BX99" s="474"/>
      <c r="BY99" s="474"/>
      <c r="BZ99" s="474"/>
      <c r="CA99" s="474"/>
      <c r="CB99" s="474"/>
      <c r="CC99" s="474"/>
      <c r="CD99" s="474"/>
      <c r="CE99" s="474"/>
      <c r="CF99" s="474"/>
      <c r="CG99" s="474"/>
      <c r="CH99" s="474"/>
      <c r="CI99" s="474"/>
      <c r="CJ99" s="474"/>
      <c r="CK99" s="474"/>
      <c r="CL99" s="474"/>
      <c r="CM99" s="474"/>
      <c r="CN99" s="474"/>
      <c r="CO99" s="474"/>
      <c r="CP99" s="474"/>
      <c r="CQ99" s="474"/>
      <c r="CR99" s="474"/>
      <c r="CS99" s="474"/>
      <c r="CT99" s="474"/>
      <c r="CU99" s="474"/>
    </row>
    <row r="100" spans="2:99" ht="16.5" customHeight="1" x14ac:dyDescent="0.45"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48"/>
      <c r="N100" s="417"/>
      <c r="O100" s="418"/>
      <c r="P100" s="418"/>
      <c r="Q100" s="418"/>
      <c r="R100" s="418"/>
      <c r="S100" s="419"/>
      <c r="T100" s="420"/>
      <c r="U100" s="421"/>
      <c r="V100" s="421"/>
      <c r="W100" s="421"/>
      <c r="X100" s="421"/>
      <c r="Y100" s="421"/>
      <c r="Z100" s="421"/>
      <c r="AA100" s="484"/>
      <c r="AB100" s="471"/>
      <c r="AC100" s="472"/>
      <c r="AD100" s="472"/>
      <c r="AE100" s="473"/>
      <c r="AF100" s="384"/>
      <c r="AG100" s="385"/>
      <c r="AH100" s="385"/>
      <c r="AI100" s="394"/>
      <c r="AJ100" s="395" t="str">
        <f>IF(T100="","",AB100)</f>
        <v/>
      </c>
      <c r="AK100" s="396"/>
      <c r="AL100" s="396"/>
      <c r="AM100" s="397"/>
      <c r="AN100" s="485" t="str">
        <f>IF(T100="","",AJ100-AF100)</f>
        <v/>
      </c>
      <c r="AO100" s="486"/>
      <c r="AP100" s="486"/>
      <c r="AQ100" s="487"/>
      <c r="AR100" s="471"/>
      <c r="AS100" s="472"/>
      <c r="AT100" s="472"/>
      <c r="AU100" s="473"/>
      <c r="AV100" s="488"/>
      <c r="AW100" s="489"/>
      <c r="AX100" s="489"/>
      <c r="AY100" s="490"/>
      <c r="AZ100" s="402" t="str">
        <f>IF(T100="","",AR100)</f>
        <v/>
      </c>
      <c r="BA100" s="403"/>
      <c r="BB100" s="403"/>
      <c r="BC100" s="404"/>
      <c r="BD100" s="491" t="str">
        <f>IF(T100="","",AR100-AV100)</f>
        <v/>
      </c>
      <c r="BE100" s="492"/>
      <c r="BF100" s="492"/>
      <c r="BG100" s="493"/>
      <c r="BH100" s="483"/>
      <c r="BI100" s="363"/>
      <c r="BJ100" s="363"/>
      <c r="BK100" s="363"/>
      <c r="BL100" s="363"/>
      <c r="BM100" s="363"/>
      <c r="BN100" s="363"/>
      <c r="BO100" s="363"/>
      <c r="BP100" s="363"/>
      <c r="BQ100" s="363"/>
      <c r="BR100" s="363"/>
      <c r="BS100" s="363"/>
      <c r="BT100" s="363"/>
      <c r="BU100" s="475"/>
      <c r="BV100" s="474"/>
      <c r="BW100" s="474"/>
      <c r="BX100" s="474"/>
      <c r="BY100" s="474"/>
      <c r="BZ100" s="474"/>
      <c r="CA100" s="474"/>
      <c r="CB100" s="474"/>
      <c r="CC100" s="474"/>
      <c r="CD100" s="474"/>
      <c r="CE100" s="474"/>
      <c r="CF100" s="474"/>
      <c r="CG100" s="474"/>
      <c r="CH100" s="474"/>
      <c r="CI100" s="474"/>
      <c r="CJ100" s="474"/>
      <c r="CK100" s="474"/>
      <c r="CL100" s="474"/>
      <c r="CM100" s="474"/>
      <c r="CN100" s="474"/>
      <c r="CO100" s="474"/>
      <c r="CP100" s="474"/>
      <c r="CQ100" s="474"/>
      <c r="CR100" s="474"/>
      <c r="CS100" s="474"/>
      <c r="CT100" s="474"/>
      <c r="CU100" s="474"/>
    </row>
    <row r="101" spans="2:99" ht="16.5" customHeight="1" thickBot="1" x14ac:dyDescent="0.5"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48"/>
      <c r="N101" s="448"/>
      <c r="O101" s="449"/>
      <c r="P101" s="449"/>
      <c r="Q101" s="449"/>
      <c r="R101" s="449"/>
      <c r="S101" s="450"/>
      <c r="T101" s="451"/>
      <c r="U101" s="452"/>
      <c r="V101" s="452"/>
      <c r="W101" s="452"/>
      <c r="X101" s="452"/>
      <c r="Y101" s="452"/>
      <c r="Z101" s="452"/>
      <c r="AA101" s="523"/>
      <c r="AB101" s="514"/>
      <c r="AC101" s="515"/>
      <c r="AD101" s="515"/>
      <c r="AE101" s="516"/>
      <c r="AF101" s="505"/>
      <c r="AG101" s="506"/>
      <c r="AH101" s="506"/>
      <c r="AI101" s="507"/>
      <c r="AJ101" s="508" t="str">
        <f>IF(T101="","",AB101)</f>
        <v/>
      </c>
      <c r="AK101" s="509"/>
      <c r="AL101" s="509"/>
      <c r="AM101" s="510"/>
      <c r="AN101" s="511" t="str">
        <f>IF(T101="","",AJ101-AF101)</f>
        <v/>
      </c>
      <c r="AO101" s="512"/>
      <c r="AP101" s="512"/>
      <c r="AQ101" s="513"/>
      <c r="AR101" s="514"/>
      <c r="AS101" s="515"/>
      <c r="AT101" s="515"/>
      <c r="AU101" s="516"/>
      <c r="AV101" s="517"/>
      <c r="AW101" s="518"/>
      <c r="AX101" s="518"/>
      <c r="AY101" s="519"/>
      <c r="AZ101" s="520" t="str">
        <f>IF(T101="","",AR101)</f>
        <v/>
      </c>
      <c r="BA101" s="521"/>
      <c r="BB101" s="521"/>
      <c r="BC101" s="522"/>
      <c r="BD101" s="494" t="str">
        <f>IF(T101="","",AR101-AV101)</f>
        <v/>
      </c>
      <c r="BE101" s="495"/>
      <c r="BF101" s="495"/>
      <c r="BG101" s="496"/>
      <c r="BH101" s="49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500"/>
      <c r="BV101" s="474"/>
      <c r="BW101" s="474"/>
      <c r="BX101" s="474"/>
      <c r="BY101" s="474"/>
      <c r="BZ101" s="474"/>
      <c r="CA101" s="474"/>
      <c r="CB101" s="474"/>
      <c r="CC101" s="474"/>
      <c r="CD101" s="474"/>
      <c r="CE101" s="474"/>
      <c r="CF101" s="474"/>
      <c r="CG101" s="474"/>
      <c r="CH101" s="474"/>
      <c r="CI101" s="474"/>
      <c r="CJ101" s="474"/>
      <c r="CK101" s="474"/>
      <c r="CL101" s="474"/>
      <c r="CM101" s="474"/>
      <c r="CN101" s="474"/>
      <c r="CO101" s="474"/>
      <c r="CP101" s="474"/>
      <c r="CQ101" s="474"/>
      <c r="CR101" s="474"/>
      <c r="CS101" s="474"/>
      <c r="CT101" s="474"/>
      <c r="CU101" s="474"/>
    </row>
    <row r="102" spans="2:99" x14ac:dyDescent="0.45"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0"/>
      <c r="P102" s="10"/>
      <c r="Q102" s="10"/>
      <c r="R102" s="10"/>
      <c r="S102" s="10"/>
      <c r="T102" s="10"/>
      <c r="U102" s="11"/>
      <c r="V102" s="11"/>
      <c r="W102" s="11"/>
      <c r="X102" s="11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11"/>
      <c r="AX102" s="11"/>
      <c r="AY102" s="11"/>
      <c r="AZ102" s="11"/>
      <c r="BA102" s="86"/>
      <c r="BB102" s="86"/>
      <c r="BC102" s="86"/>
      <c r="BD102" s="86"/>
      <c r="BE102" s="9"/>
      <c r="BF102" s="9"/>
      <c r="BG102" s="9"/>
      <c r="BH102" s="9"/>
      <c r="BI102" s="9"/>
      <c r="BJ102" s="9"/>
      <c r="BK102" s="9"/>
      <c r="BL102" s="9"/>
      <c r="BM102" s="11"/>
      <c r="BN102" s="11"/>
      <c r="BO102" s="11"/>
      <c r="BP102" s="11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</row>
    <row r="103" spans="2:99" s="87" customFormat="1" ht="16.8" thickBot="1" x14ac:dyDescent="0.5">
      <c r="B103" s="501" t="s">
        <v>258</v>
      </c>
      <c r="C103" s="501"/>
      <c r="D103" s="501"/>
      <c r="E103" s="501"/>
      <c r="F103" s="501"/>
      <c r="G103" s="501"/>
      <c r="H103" s="501"/>
      <c r="I103" s="501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2:99" s="87" customFormat="1" x14ac:dyDescent="0.45">
      <c r="B104" s="84"/>
      <c r="C104" s="502" t="s">
        <v>59</v>
      </c>
      <c r="D104" s="498"/>
      <c r="E104" s="498"/>
      <c r="F104" s="498"/>
      <c r="G104" s="498"/>
      <c r="H104" s="498"/>
      <c r="I104" s="498"/>
      <c r="J104" s="498"/>
      <c r="K104" s="498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3"/>
      <c r="AB104" s="503"/>
      <c r="AC104" s="503"/>
      <c r="AD104" s="503"/>
      <c r="AE104" s="503"/>
      <c r="AF104" s="503"/>
      <c r="AG104" s="503"/>
      <c r="AH104" s="503"/>
      <c r="AI104" s="503"/>
      <c r="AJ104" s="503"/>
      <c r="AK104" s="503"/>
      <c r="AL104" s="503"/>
      <c r="AM104" s="503"/>
      <c r="AN104" s="503"/>
      <c r="AO104" s="503"/>
      <c r="AP104" s="503"/>
      <c r="AQ104" s="503"/>
      <c r="AR104" s="503"/>
      <c r="AS104" s="504"/>
    </row>
    <row r="105" spans="2:99" s="87" customFormat="1" ht="16.8" thickBot="1" x14ac:dyDescent="0.5">
      <c r="B105" s="84"/>
      <c r="C105" s="534" t="s">
        <v>60</v>
      </c>
      <c r="D105" s="535"/>
      <c r="E105" s="535"/>
      <c r="F105" s="535"/>
      <c r="G105" s="535"/>
      <c r="H105" s="535"/>
      <c r="I105" s="535"/>
      <c r="J105" s="535"/>
      <c r="K105" s="535"/>
      <c r="L105" s="536"/>
      <c r="M105" s="536"/>
      <c r="N105" s="536"/>
      <c r="O105" s="536"/>
      <c r="P105" s="536"/>
      <c r="Q105" s="536"/>
      <c r="R105" s="536"/>
      <c r="S105" s="536"/>
      <c r="T105" s="536"/>
      <c r="U105" s="536"/>
      <c r="V105" s="536"/>
      <c r="W105" s="536"/>
      <c r="X105" s="536"/>
      <c r="Y105" s="536"/>
      <c r="Z105" s="536"/>
      <c r="AA105" s="536"/>
      <c r="AB105" s="536"/>
      <c r="AC105" s="536"/>
      <c r="AD105" s="536"/>
      <c r="AE105" s="536"/>
      <c r="AF105" s="536"/>
      <c r="AG105" s="536"/>
      <c r="AH105" s="536"/>
      <c r="AI105" s="536"/>
      <c r="AJ105" s="536"/>
      <c r="AK105" s="536"/>
      <c r="AL105" s="536"/>
      <c r="AM105" s="536"/>
      <c r="AN105" s="536"/>
      <c r="AO105" s="536"/>
      <c r="AP105" s="536"/>
      <c r="AQ105" s="536"/>
      <c r="AR105" s="536"/>
      <c r="AS105" s="537"/>
    </row>
    <row r="106" spans="2:99" s="87" customFormat="1" x14ac:dyDescent="0.45">
      <c r="B106" s="84"/>
      <c r="C106" s="538"/>
      <c r="D106" s="539"/>
      <c r="E106" s="539"/>
      <c r="F106" s="539"/>
      <c r="G106" s="539"/>
      <c r="H106" s="539"/>
      <c r="I106" s="539"/>
      <c r="J106" s="539"/>
      <c r="K106" s="539"/>
      <c r="L106" s="498" t="s">
        <v>61</v>
      </c>
      <c r="M106" s="498"/>
      <c r="N106" s="498"/>
      <c r="O106" s="498"/>
      <c r="P106" s="498"/>
      <c r="Q106" s="498"/>
      <c r="R106" s="498"/>
      <c r="S106" s="498"/>
      <c r="T106" s="498"/>
      <c r="U106" s="498"/>
      <c r="V106" s="498" t="s">
        <v>62</v>
      </c>
      <c r="W106" s="498"/>
      <c r="X106" s="498"/>
      <c r="Y106" s="498"/>
      <c r="Z106" s="498"/>
      <c r="AA106" s="498" t="s">
        <v>63</v>
      </c>
      <c r="AB106" s="498"/>
      <c r="AC106" s="498"/>
      <c r="AD106" s="498"/>
      <c r="AE106" s="498"/>
      <c r="AF106" s="498"/>
      <c r="AG106" s="498"/>
      <c r="AH106" s="498" t="s">
        <v>64</v>
      </c>
      <c r="AI106" s="498"/>
      <c r="AJ106" s="498"/>
      <c r="AK106" s="498"/>
      <c r="AL106" s="498"/>
      <c r="AM106" s="498" t="s">
        <v>65</v>
      </c>
      <c r="AN106" s="498"/>
      <c r="AO106" s="498"/>
      <c r="AP106" s="498"/>
      <c r="AQ106" s="498"/>
      <c r="AR106" s="498"/>
      <c r="AS106" s="499"/>
    </row>
    <row r="107" spans="2:99" s="87" customFormat="1" ht="25.2" x14ac:dyDescent="0.4">
      <c r="B107" s="84"/>
      <c r="C107" s="529" t="s">
        <v>66</v>
      </c>
      <c r="D107" s="530"/>
      <c r="E107" s="530"/>
      <c r="F107" s="530"/>
      <c r="G107" s="530"/>
      <c r="H107" s="530"/>
      <c r="I107" s="530"/>
      <c r="J107" s="530"/>
      <c r="K107" s="530"/>
      <c r="L107" s="531"/>
      <c r="M107" s="531"/>
      <c r="N107" s="531"/>
      <c r="O107" s="531"/>
      <c r="P107" s="531"/>
      <c r="Q107" s="531"/>
      <c r="R107" s="531"/>
      <c r="S107" s="531"/>
      <c r="T107" s="531"/>
      <c r="U107" s="531"/>
      <c r="V107" s="531"/>
      <c r="W107" s="531"/>
      <c r="X107" s="531"/>
      <c r="Y107" s="531"/>
      <c r="Z107" s="531"/>
      <c r="AA107" s="531" ph="1"/>
      <c r="AB107" s="531" ph="1"/>
      <c r="AC107" s="531" ph="1"/>
      <c r="AD107" s="531" ph="1"/>
      <c r="AE107" s="531" ph="1"/>
      <c r="AF107" s="531" ph="1"/>
      <c r="AG107" s="531" ph="1"/>
      <c r="AH107" s="531"/>
      <c r="AI107" s="531"/>
      <c r="AJ107" s="531"/>
      <c r="AK107" s="531"/>
      <c r="AL107" s="531"/>
      <c r="AM107" s="540"/>
      <c r="AN107" s="531"/>
      <c r="AO107" s="531"/>
      <c r="AP107" s="531"/>
      <c r="AQ107" s="531"/>
      <c r="AR107" s="531"/>
      <c r="AS107" s="533"/>
    </row>
    <row r="108" spans="2:99" s="87" customFormat="1" ht="25.8" thickBot="1" x14ac:dyDescent="0.45">
      <c r="B108" s="84"/>
      <c r="C108" s="524" t="s">
        <v>67</v>
      </c>
      <c r="D108" s="525"/>
      <c r="E108" s="525"/>
      <c r="F108" s="525"/>
      <c r="G108" s="525"/>
      <c r="H108" s="525"/>
      <c r="I108" s="525"/>
      <c r="J108" s="525"/>
      <c r="K108" s="525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 ph="1"/>
      <c r="AB108" s="526" ph="1"/>
      <c r="AC108" s="526" ph="1"/>
      <c r="AD108" s="526" ph="1"/>
      <c r="AE108" s="526" ph="1"/>
      <c r="AF108" s="526" ph="1"/>
      <c r="AG108" s="526" ph="1"/>
      <c r="AH108" s="526"/>
      <c r="AI108" s="526"/>
      <c r="AJ108" s="526"/>
      <c r="AK108" s="526"/>
      <c r="AL108" s="526"/>
      <c r="AM108" s="541"/>
      <c r="AN108" s="526"/>
      <c r="AO108" s="526"/>
      <c r="AP108" s="526"/>
      <c r="AQ108" s="526"/>
      <c r="AR108" s="526"/>
      <c r="AS108" s="528"/>
    </row>
    <row r="109" spans="2:99" ht="25.2" x14ac:dyDescent="0.4">
      <c r="AA109" s="85" ph="1"/>
      <c r="AB109" s="85" ph="1"/>
      <c r="AC109" s="85" ph="1"/>
      <c r="AD109" s="85" ph="1"/>
      <c r="AE109" s="85" ph="1"/>
      <c r="AF109" s="85" ph="1"/>
      <c r="AG109" s="85" ph="1"/>
    </row>
    <row r="110" spans="2:99" ht="25.2" x14ac:dyDescent="0.4">
      <c r="AA110" s="85" ph="1"/>
      <c r="AB110" s="85" ph="1"/>
      <c r="AC110" s="85" ph="1"/>
      <c r="AD110" s="85" ph="1"/>
      <c r="AE110" s="85" ph="1"/>
      <c r="AF110" s="85" ph="1"/>
      <c r="AG110" s="85" ph="1"/>
    </row>
    <row r="111" spans="2:99" ht="25.2" x14ac:dyDescent="0.4">
      <c r="AA111" s="85" ph="1"/>
      <c r="AB111" s="85" ph="1"/>
      <c r="AC111" s="85" ph="1"/>
      <c r="AD111" s="85" ph="1"/>
      <c r="AE111" s="85" ph="1"/>
      <c r="AF111" s="85" ph="1"/>
      <c r="AG111" s="85" ph="1"/>
    </row>
    <row r="121" spans="27:33" ht="25.2" x14ac:dyDescent="0.4">
      <c r="AA121" s="85" ph="1"/>
      <c r="AB121" s="85" ph="1"/>
      <c r="AC121" s="85" ph="1"/>
      <c r="AD121" s="85" ph="1"/>
      <c r="AE121" s="85" ph="1"/>
      <c r="AF121" s="85" ph="1"/>
      <c r="AG121" s="85" ph="1"/>
    </row>
    <row r="122" spans="27:33" ht="25.2" x14ac:dyDescent="0.4">
      <c r="AA122" s="85" ph="1"/>
      <c r="AB122" s="85" ph="1"/>
      <c r="AC122" s="85" ph="1"/>
      <c r="AD122" s="85" ph="1"/>
      <c r="AE122" s="85" ph="1"/>
      <c r="AF122" s="85" ph="1"/>
      <c r="AG122" s="85" ph="1"/>
    </row>
    <row r="123" spans="27:33" ht="25.2" x14ac:dyDescent="0.4">
      <c r="AA123" s="85" ph="1"/>
      <c r="AB123" s="85" ph="1"/>
      <c r="AC123" s="85" ph="1"/>
      <c r="AD123" s="85" ph="1"/>
      <c r="AE123" s="85" ph="1"/>
      <c r="AF123" s="85" ph="1"/>
      <c r="AG123" s="85" ph="1"/>
    </row>
    <row r="124" spans="27:33" ht="25.2" x14ac:dyDescent="0.4">
      <c r="AA124" s="85" ph="1"/>
      <c r="AB124" s="85" ph="1"/>
      <c r="AC124" s="85" ph="1"/>
      <c r="AD124" s="85" ph="1"/>
      <c r="AE124" s="85" ph="1"/>
      <c r="AF124" s="85" ph="1"/>
      <c r="AG124" s="85" ph="1"/>
    </row>
    <row r="130" spans="27:33" ht="25.2" x14ac:dyDescent="0.4">
      <c r="AA130" s="85" ph="1"/>
      <c r="AB130" s="85" ph="1"/>
      <c r="AC130" s="85" ph="1"/>
      <c r="AD130" s="85" ph="1"/>
      <c r="AE130" s="85" ph="1"/>
      <c r="AF130" s="85" ph="1"/>
      <c r="AG130" s="85" ph="1"/>
    </row>
    <row r="131" spans="27:33" ht="25.2" x14ac:dyDescent="0.4">
      <c r="AA131" s="85" ph="1"/>
      <c r="AB131" s="85" ph="1"/>
      <c r="AC131" s="85" ph="1"/>
      <c r="AD131" s="85" ph="1"/>
      <c r="AE131" s="85" ph="1"/>
      <c r="AF131" s="85" ph="1"/>
      <c r="AG131" s="85" ph="1"/>
    </row>
    <row r="132" spans="27:33" ht="25.2" x14ac:dyDescent="0.4">
      <c r="AA132" s="85" ph="1"/>
      <c r="AB132" s="85" ph="1"/>
      <c r="AC132" s="85" ph="1"/>
      <c r="AD132" s="85" ph="1"/>
      <c r="AE132" s="85" ph="1"/>
      <c r="AF132" s="85" ph="1"/>
      <c r="AG132" s="85" ph="1"/>
    </row>
    <row r="133" spans="27:33" ht="25.2" x14ac:dyDescent="0.4">
      <c r="AA133" s="85" ph="1"/>
      <c r="AB133" s="85" ph="1"/>
      <c r="AC133" s="85" ph="1"/>
      <c r="AD133" s="85" ph="1"/>
      <c r="AE133" s="85" ph="1"/>
      <c r="AF133" s="85" ph="1"/>
      <c r="AG133" s="85" ph="1"/>
    </row>
    <row r="139" spans="27:33" ht="25.2" x14ac:dyDescent="0.4">
      <c r="AA139" s="85" ph="1"/>
      <c r="AB139" s="85" ph="1"/>
      <c r="AC139" s="85" ph="1"/>
      <c r="AD139" s="85" ph="1"/>
      <c r="AE139" s="85" ph="1"/>
      <c r="AF139" s="85" ph="1"/>
      <c r="AG139" s="85" ph="1"/>
    </row>
    <row r="140" spans="27:33" ht="25.2" x14ac:dyDescent="0.4">
      <c r="AA140" s="85" ph="1"/>
      <c r="AB140" s="85" ph="1"/>
      <c r="AC140" s="85" ph="1"/>
      <c r="AD140" s="85" ph="1"/>
      <c r="AE140" s="85" ph="1"/>
      <c r="AF140" s="85" ph="1"/>
      <c r="AG140" s="85" ph="1"/>
    </row>
    <row r="141" spans="27:33" ht="25.2" x14ac:dyDescent="0.4">
      <c r="AA141" s="85" ph="1"/>
      <c r="AB141" s="85" ph="1"/>
      <c r="AC141" s="85" ph="1"/>
      <c r="AD141" s="85" ph="1"/>
      <c r="AE141" s="85" ph="1"/>
      <c r="AF141" s="85" ph="1"/>
      <c r="AG141" s="85" ph="1"/>
    </row>
    <row r="142" spans="27:33" ht="25.2" x14ac:dyDescent="0.4">
      <c r="AA142" s="85" ph="1"/>
      <c r="AB142" s="85" ph="1"/>
      <c r="AC142" s="85" ph="1"/>
      <c r="AD142" s="85" ph="1"/>
      <c r="AE142" s="85" ph="1"/>
      <c r="AF142" s="85" ph="1"/>
      <c r="AG142" s="85" ph="1"/>
    </row>
    <row r="148" spans="27:33" ht="25.2" x14ac:dyDescent="0.4">
      <c r="AA148" s="85" ph="1"/>
      <c r="AB148" s="85" ph="1"/>
      <c r="AC148" s="85" ph="1"/>
      <c r="AD148" s="85" ph="1"/>
      <c r="AE148" s="85" ph="1"/>
      <c r="AF148" s="85" ph="1"/>
      <c r="AG148" s="85" ph="1"/>
    </row>
    <row r="149" spans="27:33" ht="25.2" x14ac:dyDescent="0.4">
      <c r="AA149" s="85" ph="1"/>
      <c r="AB149" s="85" ph="1"/>
      <c r="AC149" s="85" ph="1"/>
      <c r="AD149" s="85" ph="1"/>
      <c r="AE149" s="85" ph="1"/>
      <c r="AF149" s="85" ph="1"/>
      <c r="AG149" s="85" ph="1"/>
    </row>
    <row r="150" spans="27:33" ht="25.2" x14ac:dyDescent="0.4">
      <c r="AA150" s="85" ph="1"/>
      <c r="AB150" s="85" ph="1"/>
      <c r="AC150" s="85" ph="1"/>
      <c r="AD150" s="85" ph="1"/>
      <c r="AE150" s="85" ph="1"/>
      <c r="AF150" s="85" ph="1"/>
      <c r="AG150" s="85" ph="1"/>
    </row>
    <row r="151" spans="27:33" ht="25.2" x14ac:dyDescent="0.4">
      <c r="AA151" s="85" ph="1"/>
      <c r="AB151" s="85" ph="1"/>
      <c r="AC151" s="85" ph="1"/>
      <c r="AD151" s="85" ph="1"/>
      <c r="AE151" s="85" ph="1"/>
      <c r="AF151" s="85" ph="1"/>
      <c r="AG151" s="85" ph="1"/>
    </row>
    <row r="155" spans="27:33" ht="25.2" x14ac:dyDescent="0.4">
      <c r="AA155" s="85" ph="1"/>
      <c r="AB155" s="85" ph="1"/>
      <c r="AC155" s="85" ph="1"/>
      <c r="AD155" s="85" ph="1"/>
      <c r="AE155" s="85" ph="1"/>
      <c r="AF155" s="85" ph="1"/>
      <c r="AG155" s="85" ph="1"/>
    </row>
    <row r="156" spans="27:33" ht="25.2" x14ac:dyDescent="0.4">
      <c r="AA156" s="85" ph="1"/>
      <c r="AB156" s="85" ph="1"/>
      <c r="AC156" s="85" ph="1"/>
      <c r="AD156" s="85" ph="1"/>
      <c r="AE156" s="85" ph="1"/>
      <c r="AF156" s="85" ph="1"/>
      <c r="AG156" s="85" ph="1"/>
    </row>
    <row r="157" spans="27:33" ht="25.2" x14ac:dyDescent="0.4">
      <c r="AA157" s="85" ph="1"/>
      <c r="AB157" s="85" ph="1"/>
      <c r="AC157" s="85" ph="1"/>
      <c r="AD157" s="85" ph="1"/>
      <c r="AE157" s="85" ph="1"/>
      <c r="AF157" s="85" ph="1"/>
      <c r="AG157" s="85" ph="1"/>
    </row>
    <row r="158" spans="27:33" ht="25.2" x14ac:dyDescent="0.4">
      <c r="AA158" s="85" ph="1"/>
      <c r="AB158" s="85" ph="1"/>
      <c r="AC158" s="85" ph="1"/>
      <c r="AD158" s="85" ph="1"/>
      <c r="AE158" s="85" ph="1"/>
      <c r="AF158" s="85" ph="1"/>
      <c r="AG158" s="85" ph="1"/>
    </row>
    <row r="164" spans="27:33" ht="25.2" x14ac:dyDescent="0.4">
      <c r="AA164" s="85" ph="1"/>
      <c r="AB164" s="85" ph="1"/>
      <c r="AC164" s="85" ph="1"/>
      <c r="AD164" s="85" ph="1"/>
      <c r="AE164" s="85" ph="1"/>
      <c r="AF164" s="85" ph="1"/>
      <c r="AG164" s="85" ph="1"/>
    </row>
    <row r="167" spans="27:33" ht="25.2" x14ac:dyDescent="0.4">
      <c r="AA167" s="85" ph="1"/>
      <c r="AB167" s="85" ph="1"/>
      <c r="AC167" s="85" ph="1"/>
      <c r="AD167" s="85" ph="1"/>
      <c r="AE167" s="85" ph="1"/>
      <c r="AF167" s="85" ph="1"/>
      <c r="AG167" s="85" ph="1"/>
    </row>
    <row r="168" spans="27:33" ht="25.2" x14ac:dyDescent="0.4">
      <c r="AA168" s="85" ph="1"/>
      <c r="AB168" s="85" ph="1"/>
      <c r="AC168" s="85" ph="1"/>
      <c r="AD168" s="85" ph="1"/>
      <c r="AE168" s="85" ph="1"/>
      <c r="AF168" s="85" ph="1"/>
      <c r="AG168" s="85" ph="1"/>
    </row>
    <row r="169" spans="27:33" ht="25.2" x14ac:dyDescent="0.4">
      <c r="AA169" s="85" ph="1"/>
      <c r="AB169" s="85" ph="1"/>
      <c r="AC169" s="85" ph="1"/>
      <c r="AD169" s="85" ph="1"/>
      <c r="AE169" s="85" ph="1"/>
      <c r="AF169" s="85" ph="1"/>
      <c r="AG169" s="85" ph="1"/>
    </row>
    <row r="170" spans="27:33" ht="25.2" x14ac:dyDescent="0.4">
      <c r="AA170" s="85" ph="1"/>
      <c r="AB170" s="85" ph="1"/>
      <c r="AC170" s="85" ph="1"/>
      <c r="AD170" s="85" ph="1"/>
      <c r="AE170" s="85" ph="1"/>
      <c r="AF170" s="85" ph="1"/>
      <c r="AG170" s="85" ph="1"/>
    </row>
    <row r="172" spans="27:33" ht="25.2" x14ac:dyDescent="0.4">
      <c r="AA172" s="85" ph="1"/>
      <c r="AB172" s="85" ph="1"/>
      <c r="AC172" s="85" ph="1"/>
      <c r="AD172" s="85" ph="1"/>
      <c r="AE172" s="85" ph="1"/>
      <c r="AF172" s="85" ph="1"/>
      <c r="AG172" s="85" ph="1"/>
    </row>
    <row r="174" spans="27:33" ht="25.2" x14ac:dyDescent="0.4">
      <c r="AA174" s="85" ph="1"/>
      <c r="AB174" s="85" ph="1"/>
      <c r="AC174" s="85" ph="1"/>
      <c r="AD174" s="85" ph="1"/>
      <c r="AE174" s="85" ph="1"/>
      <c r="AF174" s="85" ph="1"/>
      <c r="AG174" s="85" ph="1"/>
    </row>
    <row r="175" spans="27:33" ht="25.2" x14ac:dyDescent="0.4">
      <c r="AA175" s="85" ph="1"/>
      <c r="AB175" s="85" ph="1"/>
      <c r="AC175" s="85" ph="1"/>
      <c r="AD175" s="85" ph="1"/>
      <c r="AE175" s="85" ph="1"/>
      <c r="AF175" s="85" ph="1"/>
      <c r="AG175" s="85" ph="1"/>
    </row>
    <row r="176" spans="27:33" ht="25.2" x14ac:dyDescent="0.4">
      <c r="AA176" s="85" ph="1"/>
      <c r="AB176" s="85" ph="1"/>
      <c r="AC176" s="85" ph="1"/>
      <c r="AD176" s="85" ph="1"/>
      <c r="AE176" s="85" ph="1"/>
      <c r="AF176" s="85" ph="1"/>
      <c r="AG176" s="85" ph="1"/>
    </row>
    <row r="177" spans="27:33" ht="25.2" x14ac:dyDescent="0.4">
      <c r="AA177" s="85" ph="1"/>
      <c r="AB177" s="85" ph="1"/>
      <c r="AC177" s="85" ph="1"/>
      <c r="AD177" s="85" ph="1"/>
      <c r="AE177" s="85" ph="1"/>
      <c r="AF177" s="85" ph="1"/>
      <c r="AG177" s="85" ph="1"/>
    </row>
    <row r="180" spans="27:33" ht="25.2" x14ac:dyDescent="0.4">
      <c r="AA180" s="85" ph="1"/>
      <c r="AB180" s="85" ph="1"/>
      <c r="AC180" s="85" ph="1"/>
      <c r="AD180" s="85" ph="1"/>
      <c r="AE180" s="85" ph="1"/>
      <c r="AF180" s="85" ph="1"/>
      <c r="AG180" s="85" ph="1"/>
    </row>
    <row r="183" spans="27:33" ht="25.2" x14ac:dyDescent="0.4">
      <c r="AA183" s="85" ph="1"/>
      <c r="AB183" s="85" ph="1"/>
      <c r="AC183" s="85" ph="1"/>
      <c r="AD183" s="85" ph="1"/>
      <c r="AE183" s="85" ph="1"/>
      <c r="AF183" s="85" ph="1"/>
      <c r="AG183" s="85" ph="1"/>
    </row>
    <row r="184" spans="27:33" ht="25.2" x14ac:dyDescent="0.4">
      <c r="AA184" s="85" ph="1"/>
      <c r="AB184" s="85" ph="1"/>
      <c r="AC184" s="85" ph="1"/>
      <c r="AD184" s="85" ph="1"/>
      <c r="AE184" s="85" ph="1"/>
      <c r="AF184" s="85" ph="1"/>
      <c r="AG184" s="85" ph="1"/>
    </row>
    <row r="185" spans="27:33" ht="25.2" x14ac:dyDescent="0.4">
      <c r="AA185" s="85" ph="1"/>
      <c r="AB185" s="85" ph="1"/>
      <c r="AC185" s="85" ph="1"/>
      <c r="AD185" s="85" ph="1"/>
      <c r="AE185" s="85" ph="1"/>
      <c r="AF185" s="85" ph="1"/>
      <c r="AG185" s="85" ph="1"/>
    </row>
    <row r="186" spans="27:33" ht="25.2" x14ac:dyDescent="0.4">
      <c r="AA186" s="85" ph="1"/>
      <c r="AB186" s="85" ph="1"/>
      <c r="AC186" s="85" ph="1"/>
      <c r="AD186" s="85" ph="1"/>
      <c r="AE186" s="85" ph="1"/>
      <c r="AF186" s="85" ph="1"/>
      <c r="AG186" s="85" ph="1"/>
    </row>
    <row r="187" spans="27:33" ht="25.2" x14ac:dyDescent="0.4">
      <c r="AA187" s="85" ph="1"/>
      <c r="AB187" s="85" ph="1"/>
      <c r="AC187" s="85" ph="1"/>
      <c r="AD187" s="85" ph="1"/>
      <c r="AE187" s="85" ph="1"/>
      <c r="AF187" s="85" ph="1"/>
      <c r="AG187" s="85" ph="1"/>
    </row>
    <row r="188" spans="27:33" ht="25.2" x14ac:dyDescent="0.4">
      <c r="AA188" s="85" ph="1"/>
      <c r="AB188" s="85" ph="1"/>
      <c r="AC188" s="85" ph="1"/>
      <c r="AD188" s="85" ph="1"/>
      <c r="AE188" s="85" ph="1"/>
      <c r="AF188" s="85" ph="1"/>
      <c r="AG188" s="85" ph="1"/>
    </row>
    <row r="190" spans="27:33" ht="25.2" x14ac:dyDescent="0.4">
      <c r="AA190" s="85" ph="1"/>
      <c r="AB190" s="85" ph="1"/>
      <c r="AC190" s="85" ph="1"/>
      <c r="AD190" s="85" ph="1"/>
      <c r="AE190" s="85" ph="1"/>
      <c r="AF190" s="85" ph="1"/>
      <c r="AG190" s="85" ph="1"/>
    </row>
    <row r="191" spans="27:33" ht="25.2" x14ac:dyDescent="0.4">
      <c r="AA191" s="85" ph="1"/>
      <c r="AB191" s="85" ph="1"/>
      <c r="AC191" s="85" ph="1"/>
      <c r="AD191" s="85" ph="1"/>
      <c r="AE191" s="85" ph="1"/>
      <c r="AF191" s="85" ph="1"/>
      <c r="AG191" s="85" ph="1"/>
    </row>
    <row r="192" spans="27:33" ht="25.2" x14ac:dyDescent="0.4">
      <c r="AA192" s="85" ph="1"/>
      <c r="AB192" s="85" ph="1"/>
      <c r="AC192" s="85" ph="1"/>
      <c r="AD192" s="85" ph="1"/>
      <c r="AE192" s="85" ph="1"/>
      <c r="AF192" s="85" ph="1"/>
      <c r="AG192" s="85" ph="1"/>
    </row>
    <row r="193" spans="27:33" ht="25.2" x14ac:dyDescent="0.4">
      <c r="AA193" s="85" ph="1"/>
      <c r="AB193" s="85" ph="1"/>
      <c r="AC193" s="85" ph="1"/>
      <c r="AD193" s="85" ph="1"/>
      <c r="AE193" s="85" ph="1"/>
      <c r="AF193" s="85" ph="1"/>
      <c r="AG193" s="85" ph="1"/>
    </row>
    <row r="196" spans="27:33" ht="25.2" x14ac:dyDescent="0.4">
      <c r="AA196" s="85" ph="1"/>
      <c r="AB196" s="85" ph="1"/>
      <c r="AC196" s="85" ph="1"/>
      <c r="AD196" s="85" ph="1"/>
      <c r="AE196" s="85" ph="1"/>
      <c r="AF196" s="85" ph="1"/>
      <c r="AG196" s="85" ph="1"/>
    </row>
    <row r="197" spans="27:33" ht="25.2" x14ac:dyDescent="0.4">
      <c r="AA197" s="85" ph="1"/>
      <c r="AB197" s="85" ph="1"/>
      <c r="AC197" s="85" ph="1"/>
      <c r="AD197" s="85" ph="1"/>
      <c r="AE197" s="85" ph="1"/>
      <c r="AF197" s="85" ph="1"/>
      <c r="AG197" s="85" ph="1"/>
    </row>
    <row r="198" spans="27:33" ht="25.2" x14ac:dyDescent="0.4">
      <c r="AA198" s="85" ph="1"/>
      <c r="AB198" s="85" ph="1"/>
      <c r="AC198" s="85" ph="1"/>
      <c r="AD198" s="85" ph="1"/>
      <c r="AE198" s="85" ph="1"/>
      <c r="AF198" s="85" ph="1"/>
      <c r="AG198" s="85" ph="1"/>
    </row>
    <row r="199" spans="27:33" ht="25.2" x14ac:dyDescent="0.4">
      <c r="AA199" s="85" ph="1"/>
      <c r="AB199" s="85" ph="1"/>
      <c r="AC199" s="85" ph="1"/>
      <c r="AD199" s="85" ph="1"/>
      <c r="AE199" s="85" ph="1"/>
      <c r="AF199" s="85" ph="1"/>
      <c r="AG199" s="85" ph="1"/>
    </row>
    <row r="201" spans="27:33" ht="25.2" x14ac:dyDescent="0.4">
      <c r="AA201" s="85" ph="1"/>
      <c r="AB201" s="85" ph="1"/>
      <c r="AC201" s="85" ph="1"/>
      <c r="AD201" s="85" ph="1"/>
      <c r="AE201" s="85" ph="1"/>
      <c r="AF201" s="85" ph="1"/>
      <c r="AG201" s="85" ph="1"/>
    </row>
    <row r="202" spans="27:33" ht="25.2" x14ac:dyDescent="0.4">
      <c r="AA202" s="85" ph="1"/>
      <c r="AB202" s="85" ph="1"/>
      <c r="AC202" s="85" ph="1"/>
      <c r="AD202" s="85" ph="1"/>
      <c r="AE202" s="85" ph="1"/>
      <c r="AF202" s="85" ph="1"/>
      <c r="AG202" s="85" ph="1"/>
    </row>
    <row r="203" spans="27:33" ht="25.2" x14ac:dyDescent="0.4">
      <c r="AA203" s="85" ph="1"/>
      <c r="AB203" s="85" ph="1"/>
      <c r="AC203" s="85" ph="1"/>
      <c r="AD203" s="85" ph="1"/>
      <c r="AE203" s="85" ph="1"/>
      <c r="AF203" s="85" ph="1"/>
      <c r="AG203" s="85" ph="1"/>
    </row>
    <row r="204" spans="27:33" ht="25.2" x14ac:dyDescent="0.4">
      <c r="AA204" s="85" ph="1"/>
      <c r="AB204" s="85" ph="1"/>
      <c r="AC204" s="85" ph="1"/>
      <c r="AD204" s="85" ph="1"/>
      <c r="AE204" s="85" ph="1"/>
      <c r="AF204" s="85" ph="1"/>
      <c r="AG204" s="85" ph="1"/>
    </row>
    <row r="206" spans="27:33" ht="25.2" x14ac:dyDescent="0.4">
      <c r="AA206" s="85" ph="1"/>
      <c r="AB206" s="85" ph="1"/>
      <c r="AC206" s="85" ph="1"/>
      <c r="AD206" s="85" ph="1"/>
      <c r="AE206" s="85" ph="1"/>
      <c r="AF206" s="85" ph="1"/>
      <c r="AG206" s="85" ph="1"/>
    </row>
    <row r="207" spans="27:33" ht="25.2" x14ac:dyDescent="0.4">
      <c r="AA207" s="85" ph="1"/>
      <c r="AB207" s="85" ph="1"/>
      <c r="AC207" s="85" ph="1"/>
      <c r="AD207" s="85" ph="1"/>
      <c r="AE207" s="85" ph="1"/>
      <c r="AF207" s="85" ph="1"/>
      <c r="AG207" s="85" ph="1"/>
    </row>
    <row r="208" spans="27:33" ht="25.2" x14ac:dyDescent="0.4">
      <c r="AA208" s="85" ph="1"/>
      <c r="AB208" s="85" ph="1"/>
      <c r="AC208" s="85" ph="1"/>
      <c r="AD208" s="85" ph="1"/>
      <c r="AE208" s="85" ph="1"/>
      <c r="AF208" s="85" ph="1"/>
      <c r="AG208" s="85" ph="1"/>
    </row>
    <row r="209" spans="27:33" ht="25.2" x14ac:dyDescent="0.4">
      <c r="AA209" s="85" ph="1"/>
      <c r="AB209" s="85" ph="1"/>
      <c r="AC209" s="85" ph="1"/>
      <c r="AD209" s="85" ph="1"/>
      <c r="AE209" s="85" ph="1"/>
      <c r="AF209" s="85" ph="1"/>
      <c r="AG209" s="85" ph="1"/>
    </row>
    <row r="211" spans="27:33" ht="25.2" x14ac:dyDescent="0.4">
      <c r="AA211" s="85" ph="1"/>
      <c r="AB211" s="85" ph="1"/>
      <c r="AC211" s="85" ph="1"/>
      <c r="AD211" s="85" ph="1"/>
      <c r="AE211" s="85" ph="1"/>
      <c r="AF211" s="85" ph="1"/>
      <c r="AG211" s="85" ph="1"/>
    </row>
    <row r="212" spans="27:33" ht="25.2" x14ac:dyDescent="0.4">
      <c r="AA212" s="85" ph="1"/>
      <c r="AB212" s="85" ph="1"/>
      <c r="AC212" s="85" ph="1"/>
      <c r="AD212" s="85" ph="1"/>
      <c r="AE212" s="85" ph="1"/>
      <c r="AF212" s="85" ph="1"/>
      <c r="AG212" s="85" ph="1"/>
    </row>
    <row r="214" spans="27:33" ht="25.2" x14ac:dyDescent="0.4">
      <c r="AA214" s="85" ph="1"/>
      <c r="AB214" s="85" ph="1"/>
      <c r="AC214" s="85" ph="1"/>
      <c r="AD214" s="85" ph="1"/>
      <c r="AE214" s="85" ph="1"/>
      <c r="AF214" s="85" ph="1"/>
      <c r="AG214" s="85" ph="1"/>
    </row>
    <row r="215" spans="27:33" ht="25.2" x14ac:dyDescent="0.4">
      <c r="AA215" s="85" ph="1"/>
      <c r="AB215" s="85" ph="1"/>
      <c r="AC215" s="85" ph="1"/>
      <c r="AD215" s="85" ph="1"/>
      <c r="AE215" s="85" ph="1"/>
      <c r="AF215" s="85" ph="1"/>
      <c r="AG215" s="85" ph="1"/>
    </row>
    <row r="216" spans="27:33" ht="25.2" x14ac:dyDescent="0.4">
      <c r="AA216" s="85" ph="1"/>
      <c r="AB216" s="85" ph="1"/>
      <c r="AC216" s="85" ph="1"/>
      <c r="AD216" s="85" ph="1"/>
      <c r="AE216" s="85" ph="1"/>
      <c r="AF216" s="85" ph="1"/>
      <c r="AG216" s="85" ph="1"/>
    </row>
    <row r="217" spans="27:33" ht="25.2" x14ac:dyDescent="0.4">
      <c r="AA217" s="85" ph="1"/>
      <c r="AB217" s="85" ph="1"/>
      <c r="AC217" s="85" ph="1"/>
      <c r="AD217" s="85" ph="1"/>
      <c r="AE217" s="85" ph="1"/>
      <c r="AF217" s="85" ph="1"/>
      <c r="AG217" s="85" ph="1"/>
    </row>
    <row r="218" spans="27:33" ht="25.2" x14ac:dyDescent="0.4">
      <c r="AA218" s="85" ph="1"/>
      <c r="AB218" s="85" ph="1"/>
      <c r="AC218" s="85" ph="1"/>
      <c r="AD218" s="85" ph="1"/>
      <c r="AE218" s="85" ph="1"/>
      <c r="AF218" s="85" ph="1"/>
      <c r="AG218" s="85" ph="1"/>
    </row>
    <row r="219" spans="27:33" ht="25.2" x14ac:dyDescent="0.4">
      <c r="AA219" s="85" ph="1"/>
      <c r="AB219" s="85" ph="1"/>
      <c r="AC219" s="85" ph="1"/>
      <c r="AD219" s="85" ph="1"/>
      <c r="AE219" s="85" ph="1"/>
      <c r="AF219" s="85" ph="1"/>
      <c r="AG219" s="85" ph="1"/>
    </row>
    <row r="221" spans="27:33" ht="25.2" x14ac:dyDescent="0.4">
      <c r="AA221" s="85" ph="1"/>
      <c r="AB221" s="85" ph="1"/>
      <c r="AC221" s="85" ph="1"/>
      <c r="AD221" s="85" ph="1"/>
      <c r="AE221" s="85" ph="1"/>
      <c r="AF221" s="85" ph="1"/>
      <c r="AG221" s="85" ph="1"/>
    </row>
    <row r="222" spans="27:33" ht="25.2" x14ac:dyDescent="0.4">
      <c r="AA222" s="85" ph="1"/>
      <c r="AB222" s="85" ph="1"/>
      <c r="AC222" s="85" ph="1"/>
      <c r="AD222" s="85" ph="1"/>
      <c r="AE222" s="85" ph="1"/>
      <c r="AF222" s="85" ph="1"/>
      <c r="AG222" s="85" ph="1"/>
    </row>
    <row r="223" spans="27:33" ht="25.2" x14ac:dyDescent="0.4">
      <c r="AA223" s="85" ph="1"/>
      <c r="AB223" s="85" ph="1"/>
      <c r="AC223" s="85" ph="1"/>
      <c r="AD223" s="85" ph="1"/>
      <c r="AE223" s="85" ph="1"/>
      <c r="AF223" s="85" ph="1"/>
      <c r="AG223" s="85" ph="1"/>
    </row>
    <row r="224" spans="27:33" ht="25.2" x14ac:dyDescent="0.4">
      <c r="AA224" s="85" ph="1"/>
      <c r="AB224" s="85" ph="1"/>
      <c r="AC224" s="85" ph="1"/>
      <c r="AD224" s="85" ph="1"/>
      <c r="AE224" s="85" ph="1"/>
      <c r="AF224" s="85" ph="1"/>
      <c r="AG224" s="85" ph="1"/>
    </row>
    <row r="227" spans="27:33" ht="25.2" x14ac:dyDescent="0.4">
      <c r="AA227" s="85" ph="1"/>
      <c r="AB227" s="85" ph="1"/>
      <c r="AC227" s="85" ph="1"/>
      <c r="AD227" s="85" ph="1"/>
      <c r="AE227" s="85" ph="1"/>
      <c r="AF227" s="85" ph="1"/>
      <c r="AG227" s="85" ph="1"/>
    </row>
    <row r="228" spans="27:33" ht="25.2" x14ac:dyDescent="0.4">
      <c r="AA228" s="85" ph="1"/>
      <c r="AB228" s="85" ph="1"/>
      <c r="AC228" s="85" ph="1"/>
      <c r="AD228" s="85" ph="1"/>
      <c r="AE228" s="85" ph="1"/>
      <c r="AF228" s="85" ph="1"/>
      <c r="AG228" s="85" ph="1"/>
    </row>
    <row r="229" spans="27:33" ht="25.2" x14ac:dyDescent="0.4">
      <c r="AA229" s="85" ph="1"/>
      <c r="AB229" s="85" ph="1"/>
      <c r="AC229" s="85" ph="1"/>
      <c r="AD229" s="85" ph="1"/>
      <c r="AE229" s="85" ph="1"/>
      <c r="AF229" s="85" ph="1"/>
      <c r="AG229" s="85" ph="1"/>
    </row>
    <row r="230" spans="27:33" ht="25.2" x14ac:dyDescent="0.4">
      <c r="AA230" s="85" ph="1"/>
      <c r="AB230" s="85" ph="1"/>
      <c r="AC230" s="85" ph="1"/>
      <c r="AD230" s="85" ph="1"/>
      <c r="AE230" s="85" ph="1"/>
      <c r="AF230" s="85" ph="1"/>
      <c r="AG230" s="85" ph="1"/>
    </row>
    <row r="232" spans="27:33" ht="25.2" x14ac:dyDescent="0.4">
      <c r="AA232" s="85" ph="1"/>
      <c r="AB232" s="85" ph="1"/>
      <c r="AC232" s="85" ph="1"/>
      <c r="AD232" s="85" ph="1"/>
      <c r="AE232" s="85" ph="1"/>
      <c r="AF232" s="85" ph="1"/>
      <c r="AG232" s="85" ph="1"/>
    </row>
    <row r="233" spans="27:33" ht="25.2" x14ac:dyDescent="0.4">
      <c r="AA233" s="85" ph="1"/>
      <c r="AB233" s="85" ph="1"/>
      <c r="AC233" s="85" ph="1"/>
      <c r="AD233" s="85" ph="1"/>
      <c r="AE233" s="85" ph="1"/>
      <c r="AF233" s="85" ph="1"/>
      <c r="AG233" s="85" ph="1"/>
    </row>
    <row r="234" spans="27:33" ht="25.2" x14ac:dyDescent="0.4">
      <c r="AA234" s="85" ph="1"/>
      <c r="AB234" s="85" ph="1"/>
      <c r="AC234" s="85" ph="1"/>
      <c r="AD234" s="85" ph="1"/>
      <c r="AE234" s="85" ph="1"/>
      <c r="AF234" s="85" ph="1"/>
      <c r="AG234" s="85" ph="1"/>
    </row>
    <row r="235" spans="27:33" ht="25.2" x14ac:dyDescent="0.4">
      <c r="AA235" s="85" ph="1"/>
      <c r="AB235" s="85" ph="1"/>
      <c r="AC235" s="85" ph="1"/>
      <c r="AD235" s="85" ph="1"/>
      <c r="AE235" s="85" ph="1"/>
      <c r="AF235" s="85" ph="1"/>
      <c r="AG235" s="85" ph="1"/>
    </row>
    <row r="237" spans="27:33" ht="25.2" x14ac:dyDescent="0.4">
      <c r="AA237" s="85" ph="1"/>
      <c r="AB237" s="85" ph="1"/>
      <c r="AC237" s="85" ph="1"/>
      <c r="AD237" s="85" ph="1"/>
      <c r="AE237" s="85" ph="1"/>
      <c r="AF237" s="85" ph="1"/>
      <c r="AG237" s="85" ph="1"/>
    </row>
    <row r="239" spans="27:33" ht="25.2" x14ac:dyDescent="0.4">
      <c r="AA239" s="85" ph="1"/>
      <c r="AB239" s="85" ph="1"/>
      <c r="AC239" s="85" ph="1"/>
      <c r="AD239" s="85" ph="1"/>
      <c r="AE239" s="85" ph="1"/>
      <c r="AF239" s="85" ph="1"/>
      <c r="AG239" s="85" ph="1"/>
    </row>
    <row r="240" spans="27:33" ht="25.2" x14ac:dyDescent="0.4">
      <c r="AA240" s="85" ph="1"/>
      <c r="AB240" s="85" ph="1"/>
      <c r="AC240" s="85" ph="1"/>
      <c r="AD240" s="85" ph="1"/>
      <c r="AE240" s="85" ph="1"/>
      <c r="AF240" s="85" ph="1"/>
      <c r="AG240" s="85" ph="1"/>
    </row>
    <row r="241" spans="27:33" ht="25.2" x14ac:dyDescent="0.4">
      <c r="AA241" s="85" ph="1"/>
      <c r="AB241" s="85" ph="1"/>
      <c r="AC241" s="85" ph="1"/>
      <c r="AD241" s="85" ph="1"/>
      <c r="AE241" s="85" ph="1"/>
      <c r="AF241" s="85" ph="1"/>
      <c r="AG241" s="85" ph="1"/>
    </row>
    <row r="243" spans="27:33" ht="25.2" x14ac:dyDescent="0.4">
      <c r="AA243" s="85" ph="1"/>
      <c r="AB243" s="85" ph="1"/>
      <c r="AC243" s="85" ph="1"/>
      <c r="AD243" s="85" ph="1"/>
      <c r="AE243" s="85" ph="1"/>
      <c r="AF243" s="85" ph="1"/>
      <c r="AG243" s="85" ph="1"/>
    </row>
    <row r="244" spans="27:33" ht="25.2" x14ac:dyDescent="0.4">
      <c r="AA244" s="85" ph="1"/>
      <c r="AB244" s="85" ph="1"/>
      <c r="AC244" s="85" ph="1"/>
      <c r="AD244" s="85" ph="1"/>
      <c r="AE244" s="85" ph="1"/>
      <c r="AF244" s="85" ph="1"/>
      <c r="AG244" s="85" ph="1"/>
    </row>
    <row r="245" spans="27:33" ht="25.2" x14ac:dyDescent="0.4">
      <c r="AA245" s="85" ph="1"/>
      <c r="AB245" s="85" ph="1"/>
      <c r="AC245" s="85" ph="1"/>
      <c r="AD245" s="85" ph="1"/>
      <c r="AE245" s="85" ph="1"/>
      <c r="AF245" s="85" ph="1"/>
      <c r="AG245" s="85" ph="1"/>
    </row>
    <row r="246" spans="27:33" ht="25.2" x14ac:dyDescent="0.4">
      <c r="AA246" s="85" ph="1"/>
      <c r="AB246" s="85" ph="1"/>
      <c r="AC246" s="85" ph="1"/>
      <c r="AD246" s="85" ph="1"/>
      <c r="AE246" s="85" ph="1"/>
      <c r="AF246" s="85" ph="1"/>
      <c r="AG246" s="85" ph="1"/>
    </row>
    <row r="248" spans="27:33" ht="25.2" x14ac:dyDescent="0.4">
      <c r="AA248" s="85" ph="1"/>
      <c r="AB248" s="85" ph="1"/>
      <c r="AC248" s="85" ph="1"/>
      <c r="AD248" s="85" ph="1"/>
      <c r="AE248" s="85" ph="1"/>
      <c r="AF248" s="85" ph="1"/>
      <c r="AG248" s="85" ph="1"/>
    </row>
    <row r="250" spans="27:33" ht="25.2" x14ac:dyDescent="0.4">
      <c r="AA250" s="85" ph="1"/>
      <c r="AB250" s="85" ph="1"/>
      <c r="AC250" s="85" ph="1"/>
      <c r="AD250" s="85" ph="1"/>
      <c r="AE250" s="85" ph="1"/>
      <c r="AF250" s="85" ph="1"/>
      <c r="AG250" s="85" ph="1"/>
    </row>
    <row r="251" spans="27:33" ht="25.2" x14ac:dyDescent="0.4">
      <c r="AA251" s="85" ph="1"/>
      <c r="AB251" s="85" ph="1"/>
      <c r="AC251" s="85" ph="1"/>
      <c r="AD251" s="85" ph="1"/>
      <c r="AE251" s="85" ph="1"/>
      <c r="AF251" s="85" ph="1"/>
      <c r="AG251" s="85" ph="1"/>
    </row>
    <row r="252" spans="27:33" ht="25.2" x14ac:dyDescent="0.4">
      <c r="AA252" s="85" ph="1"/>
      <c r="AB252" s="85" ph="1"/>
      <c r="AC252" s="85" ph="1"/>
      <c r="AD252" s="85" ph="1"/>
      <c r="AE252" s="85" ph="1"/>
      <c r="AF252" s="85" ph="1"/>
      <c r="AG252" s="85" ph="1"/>
    </row>
    <row r="253" spans="27:33" ht="25.2" x14ac:dyDescent="0.4">
      <c r="AA253" s="85" ph="1"/>
      <c r="AB253" s="85" ph="1"/>
      <c r="AC253" s="85" ph="1"/>
      <c r="AD253" s="85" ph="1"/>
      <c r="AE253" s="85" ph="1"/>
      <c r="AF253" s="85" ph="1"/>
      <c r="AG253" s="85" ph="1"/>
    </row>
    <row r="254" spans="27:33" ht="25.2" x14ac:dyDescent="0.4">
      <c r="AA254" s="85" ph="1"/>
      <c r="AB254" s="85" ph="1"/>
      <c r="AC254" s="85" ph="1"/>
      <c r="AD254" s="85" ph="1"/>
      <c r="AE254" s="85" ph="1"/>
      <c r="AF254" s="85" ph="1"/>
      <c r="AG254" s="85" ph="1"/>
    </row>
    <row r="255" spans="27:33" ht="25.2" x14ac:dyDescent="0.4">
      <c r="AA255" s="85" ph="1"/>
      <c r="AB255" s="85" ph="1"/>
      <c r="AC255" s="85" ph="1"/>
      <c r="AD255" s="85" ph="1"/>
      <c r="AE255" s="85" ph="1"/>
      <c r="AF255" s="85" ph="1"/>
      <c r="AG255" s="85" ph="1"/>
    </row>
    <row r="257" spans="27:33" ht="25.2" x14ac:dyDescent="0.4">
      <c r="AA257" s="85" ph="1"/>
      <c r="AB257" s="85" ph="1"/>
      <c r="AC257" s="85" ph="1"/>
      <c r="AD257" s="85" ph="1"/>
      <c r="AE257" s="85" ph="1"/>
      <c r="AF257" s="85" ph="1"/>
      <c r="AG257" s="85" ph="1"/>
    </row>
    <row r="259" spans="27:33" ht="25.2" x14ac:dyDescent="0.4">
      <c r="AA259" s="85" ph="1"/>
      <c r="AB259" s="85" ph="1"/>
      <c r="AC259" s="85" ph="1"/>
      <c r="AD259" s="85" ph="1"/>
      <c r="AE259" s="85" ph="1"/>
      <c r="AF259" s="85" ph="1"/>
      <c r="AG259" s="85" ph="1"/>
    </row>
    <row r="260" spans="27:33" ht="25.2" x14ac:dyDescent="0.4">
      <c r="AA260" s="85" ph="1"/>
      <c r="AB260" s="85" ph="1"/>
      <c r="AC260" s="85" ph="1"/>
      <c r="AD260" s="85" ph="1"/>
      <c r="AE260" s="85" ph="1"/>
      <c r="AF260" s="85" ph="1"/>
      <c r="AG260" s="85" ph="1"/>
    </row>
    <row r="261" spans="27:33" ht="25.2" x14ac:dyDescent="0.4">
      <c r="AA261" s="85" ph="1"/>
      <c r="AB261" s="85" ph="1"/>
      <c r="AC261" s="85" ph="1"/>
      <c r="AD261" s="85" ph="1"/>
      <c r="AE261" s="85" ph="1"/>
      <c r="AF261" s="85" ph="1"/>
      <c r="AG261" s="85" ph="1"/>
    </row>
    <row r="263" spans="27:33" ht="25.2" x14ac:dyDescent="0.4">
      <c r="AA263" s="85" ph="1"/>
      <c r="AB263" s="85" ph="1"/>
      <c r="AC263" s="85" ph="1"/>
      <c r="AD263" s="85" ph="1"/>
      <c r="AE263" s="85" ph="1"/>
      <c r="AF263" s="85" ph="1"/>
      <c r="AG263" s="85" ph="1"/>
    </row>
    <row r="264" spans="27:33" ht="25.2" x14ac:dyDescent="0.4">
      <c r="AA264" s="85" ph="1"/>
      <c r="AB264" s="85" ph="1"/>
      <c r="AC264" s="85" ph="1"/>
      <c r="AD264" s="85" ph="1"/>
      <c r="AE264" s="85" ph="1"/>
      <c r="AF264" s="85" ph="1"/>
      <c r="AG264" s="85" ph="1"/>
    </row>
    <row r="265" spans="27:33" ht="25.2" x14ac:dyDescent="0.4">
      <c r="AA265" s="85" ph="1"/>
      <c r="AB265" s="85" ph="1"/>
      <c r="AC265" s="85" ph="1"/>
      <c r="AD265" s="85" ph="1"/>
      <c r="AE265" s="85" ph="1"/>
      <c r="AF265" s="85" ph="1"/>
      <c r="AG265" s="85" ph="1"/>
    </row>
    <row r="266" spans="27:33" ht="25.2" x14ac:dyDescent="0.4">
      <c r="AA266" s="85" ph="1"/>
      <c r="AB266" s="85" ph="1"/>
      <c r="AC266" s="85" ph="1"/>
      <c r="AD266" s="85" ph="1"/>
      <c r="AE266" s="85" ph="1"/>
      <c r="AF266" s="85" ph="1"/>
      <c r="AG266" s="85" ph="1"/>
    </row>
    <row r="268" spans="27:33" ht="25.2" x14ac:dyDescent="0.4">
      <c r="AA268" s="85" ph="1"/>
      <c r="AB268" s="85" ph="1"/>
      <c r="AC268" s="85" ph="1"/>
      <c r="AD268" s="85" ph="1"/>
      <c r="AE268" s="85" ph="1"/>
      <c r="AF268" s="85" ph="1"/>
      <c r="AG268" s="85" ph="1"/>
    </row>
    <row r="270" spans="27:33" ht="25.2" x14ac:dyDescent="0.4">
      <c r="AA270" s="85" ph="1"/>
      <c r="AB270" s="85" ph="1"/>
      <c r="AC270" s="85" ph="1"/>
      <c r="AD270" s="85" ph="1"/>
      <c r="AE270" s="85" ph="1"/>
      <c r="AF270" s="85" ph="1"/>
      <c r="AG270" s="85" ph="1"/>
    </row>
    <row r="271" spans="27:33" ht="25.2" x14ac:dyDescent="0.4">
      <c r="AA271" s="85" ph="1"/>
      <c r="AB271" s="85" ph="1"/>
      <c r="AC271" s="85" ph="1"/>
      <c r="AD271" s="85" ph="1"/>
      <c r="AE271" s="85" ph="1"/>
      <c r="AF271" s="85" ph="1"/>
      <c r="AG271" s="85" ph="1"/>
    </row>
    <row r="272" spans="27:33" ht="25.2" x14ac:dyDescent="0.4">
      <c r="AA272" s="85" ph="1"/>
      <c r="AB272" s="85" ph="1"/>
      <c r="AC272" s="85" ph="1"/>
      <c r="AD272" s="85" ph="1"/>
      <c r="AE272" s="85" ph="1"/>
      <c r="AF272" s="85" ph="1"/>
      <c r="AG272" s="85" ph="1"/>
    </row>
    <row r="273" spans="27:33" ht="25.2" x14ac:dyDescent="0.4">
      <c r="AA273" s="85" ph="1"/>
      <c r="AB273" s="85" ph="1"/>
      <c r="AC273" s="85" ph="1"/>
      <c r="AD273" s="85" ph="1"/>
      <c r="AE273" s="85" ph="1"/>
      <c r="AF273" s="85" ph="1"/>
      <c r="AG273" s="85" ph="1"/>
    </row>
    <row r="275" spans="27:33" ht="25.2" x14ac:dyDescent="0.4">
      <c r="AA275" s="85" ph="1"/>
      <c r="AB275" s="85" ph="1"/>
      <c r="AC275" s="85" ph="1"/>
      <c r="AD275" s="85" ph="1"/>
      <c r="AE275" s="85" ph="1"/>
      <c r="AF275" s="85" ph="1"/>
      <c r="AG275" s="85" ph="1"/>
    </row>
    <row r="276" spans="27:33" ht="25.2" x14ac:dyDescent="0.4">
      <c r="AA276" s="85" ph="1"/>
      <c r="AB276" s="85" ph="1"/>
      <c r="AC276" s="85" ph="1"/>
      <c r="AD276" s="85" ph="1"/>
      <c r="AE276" s="85" ph="1"/>
      <c r="AF276" s="85" ph="1"/>
      <c r="AG276" s="85" ph="1"/>
    </row>
    <row r="277" spans="27:33" ht="25.2" x14ac:dyDescent="0.4">
      <c r="AA277" s="85" ph="1"/>
      <c r="AB277" s="85" ph="1"/>
      <c r="AC277" s="85" ph="1"/>
      <c r="AD277" s="85" ph="1"/>
      <c r="AE277" s="85" ph="1"/>
      <c r="AF277" s="85" ph="1"/>
      <c r="AG277" s="85" ph="1"/>
    </row>
    <row r="278" spans="27:33" ht="25.2" x14ac:dyDescent="0.4">
      <c r="AA278" s="85" ph="1"/>
      <c r="AB278" s="85" ph="1"/>
      <c r="AC278" s="85" ph="1"/>
      <c r="AD278" s="85" ph="1"/>
      <c r="AE278" s="85" ph="1"/>
      <c r="AF278" s="85" ph="1"/>
      <c r="AG278" s="85" ph="1"/>
    </row>
    <row r="280" spans="27:33" ht="25.2" x14ac:dyDescent="0.4">
      <c r="AA280" s="85" ph="1"/>
      <c r="AB280" s="85" ph="1"/>
      <c r="AC280" s="85" ph="1"/>
      <c r="AD280" s="85" ph="1"/>
      <c r="AE280" s="85" ph="1"/>
      <c r="AF280" s="85" ph="1"/>
      <c r="AG280" s="85" ph="1"/>
    </row>
    <row r="281" spans="27:33" ht="25.2" x14ac:dyDescent="0.4">
      <c r="AA281" s="85" ph="1"/>
      <c r="AB281" s="85" ph="1"/>
      <c r="AC281" s="85" ph="1"/>
      <c r="AD281" s="85" ph="1"/>
      <c r="AE281" s="85" ph="1"/>
      <c r="AF281" s="85" ph="1"/>
      <c r="AG281" s="85" ph="1"/>
    </row>
    <row r="282" spans="27:33" ht="25.2" x14ac:dyDescent="0.4">
      <c r="AA282" s="85" ph="1"/>
      <c r="AB282" s="85" ph="1"/>
      <c r="AC282" s="85" ph="1"/>
      <c r="AD282" s="85" ph="1"/>
      <c r="AE282" s="85" ph="1"/>
      <c r="AF282" s="85" ph="1"/>
      <c r="AG282" s="85" ph="1"/>
    </row>
    <row r="283" spans="27:33" ht="25.2" x14ac:dyDescent="0.4">
      <c r="AA283" s="85" ph="1"/>
      <c r="AB283" s="85" ph="1"/>
      <c r="AC283" s="85" ph="1"/>
      <c r="AD283" s="85" ph="1"/>
      <c r="AE283" s="85" ph="1"/>
      <c r="AF283" s="85" ph="1"/>
      <c r="AG283" s="85" ph="1"/>
    </row>
    <row r="284" spans="27:33" ht="25.2" x14ac:dyDescent="0.4">
      <c r="AA284" s="85" ph="1"/>
      <c r="AB284" s="85" ph="1"/>
      <c r="AC284" s="85" ph="1"/>
      <c r="AD284" s="85" ph="1"/>
      <c r="AE284" s="85" ph="1"/>
      <c r="AF284" s="85" ph="1"/>
      <c r="AG284" s="85" ph="1"/>
    </row>
    <row r="285" spans="27:33" ht="25.2" x14ac:dyDescent="0.4">
      <c r="AA285" s="85" ph="1"/>
      <c r="AB285" s="85" ph="1"/>
      <c r="AC285" s="85" ph="1"/>
      <c r="AD285" s="85" ph="1"/>
      <c r="AE285" s="85" ph="1"/>
      <c r="AF285" s="85" ph="1"/>
      <c r="AG285" s="85" ph="1"/>
    </row>
    <row r="286" spans="27:33" ht="25.2" x14ac:dyDescent="0.4">
      <c r="AA286" s="85" ph="1"/>
      <c r="AB286" s="85" ph="1"/>
      <c r="AC286" s="85" ph="1"/>
      <c r="AD286" s="85" ph="1"/>
      <c r="AE286" s="85" ph="1"/>
      <c r="AF286" s="85" ph="1"/>
      <c r="AG286" s="85" ph="1"/>
    </row>
    <row r="288" spans="27:33" ht="25.2" x14ac:dyDescent="0.4">
      <c r="AA288" s="85" ph="1"/>
      <c r="AB288" s="85" ph="1"/>
      <c r="AC288" s="85" ph="1"/>
      <c r="AD288" s="85" ph="1"/>
      <c r="AE288" s="85" ph="1"/>
      <c r="AF288" s="85" ph="1"/>
      <c r="AG288" s="85" ph="1"/>
    </row>
    <row r="289" spans="27:33" ht="25.2" x14ac:dyDescent="0.4">
      <c r="AA289" s="85" ph="1"/>
      <c r="AB289" s="85" ph="1"/>
      <c r="AC289" s="85" ph="1"/>
      <c r="AD289" s="85" ph="1"/>
      <c r="AE289" s="85" ph="1"/>
      <c r="AF289" s="85" ph="1"/>
      <c r="AG289" s="85" ph="1"/>
    </row>
    <row r="290" spans="27:33" ht="25.2" x14ac:dyDescent="0.4">
      <c r="AA290" s="85" ph="1"/>
      <c r="AB290" s="85" ph="1"/>
      <c r="AC290" s="85" ph="1"/>
      <c r="AD290" s="85" ph="1"/>
      <c r="AE290" s="85" ph="1"/>
      <c r="AF290" s="85" ph="1"/>
      <c r="AG290" s="85" ph="1"/>
    </row>
    <row r="291" spans="27:33" ht="25.2" x14ac:dyDescent="0.4">
      <c r="AA291" s="85" ph="1"/>
      <c r="AB291" s="85" ph="1"/>
      <c r="AC291" s="85" ph="1"/>
      <c r="AD291" s="85" ph="1"/>
      <c r="AE291" s="85" ph="1"/>
      <c r="AF291" s="85" ph="1"/>
      <c r="AG291" s="85" ph="1"/>
    </row>
    <row r="293" spans="27:33" ht="25.2" x14ac:dyDescent="0.4">
      <c r="AA293" s="85" ph="1"/>
      <c r="AB293" s="85" ph="1"/>
      <c r="AC293" s="85" ph="1"/>
      <c r="AD293" s="85" ph="1"/>
      <c r="AE293" s="85" ph="1"/>
      <c r="AF293" s="85" ph="1"/>
      <c r="AG293" s="85" ph="1"/>
    </row>
    <row r="295" spans="27:33" ht="25.2" x14ac:dyDescent="0.4">
      <c r="AA295" s="85" ph="1"/>
      <c r="AB295" s="85" ph="1"/>
      <c r="AC295" s="85" ph="1"/>
      <c r="AD295" s="85" ph="1"/>
      <c r="AE295" s="85" ph="1"/>
      <c r="AF295" s="85" ph="1"/>
      <c r="AG295" s="85" ph="1"/>
    </row>
    <row r="296" spans="27:33" ht="25.2" x14ac:dyDescent="0.4">
      <c r="AA296" s="85" ph="1"/>
      <c r="AB296" s="85" ph="1"/>
      <c r="AC296" s="85" ph="1"/>
      <c r="AD296" s="85" ph="1"/>
      <c r="AE296" s="85" ph="1"/>
      <c r="AF296" s="85" ph="1"/>
      <c r="AG296" s="85" ph="1"/>
    </row>
    <row r="297" spans="27:33" ht="25.2" x14ac:dyDescent="0.4">
      <c r="AA297" s="85" ph="1"/>
      <c r="AB297" s="85" ph="1"/>
      <c r="AC297" s="85" ph="1"/>
      <c r="AD297" s="85" ph="1"/>
      <c r="AE297" s="85" ph="1"/>
      <c r="AF297" s="85" ph="1"/>
      <c r="AG297" s="85" ph="1"/>
    </row>
    <row r="298" spans="27:33" ht="25.2" x14ac:dyDescent="0.4">
      <c r="AA298" s="85" ph="1"/>
      <c r="AB298" s="85" ph="1"/>
      <c r="AC298" s="85" ph="1"/>
      <c r="AD298" s="85" ph="1"/>
      <c r="AE298" s="85" ph="1"/>
      <c r="AF298" s="85" ph="1"/>
      <c r="AG298" s="85" ph="1"/>
    </row>
    <row r="300" spans="27:33" ht="25.2" x14ac:dyDescent="0.4">
      <c r="AA300" s="85" ph="1"/>
      <c r="AB300" s="85" ph="1"/>
      <c r="AC300" s="85" ph="1"/>
      <c r="AD300" s="85" ph="1"/>
      <c r="AE300" s="85" ph="1"/>
      <c r="AF300" s="85" ph="1"/>
      <c r="AG300" s="85" ph="1"/>
    </row>
    <row r="301" spans="27:33" ht="25.2" x14ac:dyDescent="0.4">
      <c r="AA301" s="85" ph="1"/>
      <c r="AB301" s="85" ph="1"/>
      <c r="AC301" s="85" ph="1"/>
      <c r="AD301" s="85" ph="1"/>
      <c r="AE301" s="85" ph="1"/>
      <c r="AF301" s="85" ph="1"/>
      <c r="AG301" s="85" ph="1"/>
    </row>
    <row r="302" spans="27:33" ht="25.2" x14ac:dyDescent="0.4">
      <c r="AA302" s="85" ph="1"/>
      <c r="AB302" s="85" ph="1"/>
      <c r="AC302" s="85" ph="1"/>
      <c r="AD302" s="85" ph="1"/>
      <c r="AE302" s="85" ph="1"/>
      <c r="AF302" s="85" ph="1"/>
      <c r="AG302" s="85" ph="1"/>
    </row>
    <row r="303" spans="27:33" ht="25.2" x14ac:dyDescent="0.4">
      <c r="AA303" s="85" ph="1"/>
      <c r="AB303" s="85" ph="1"/>
      <c r="AC303" s="85" ph="1"/>
      <c r="AD303" s="85" ph="1"/>
      <c r="AE303" s="85" ph="1"/>
      <c r="AF303" s="85" ph="1"/>
      <c r="AG303" s="85" ph="1"/>
    </row>
    <row r="305" spans="27:33" ht="25.2" x14ac:dyDescent="0.4">
      <c r="AA305" s="85" ph="1"/>
      <c r="AB305" s="85" ph="1"/>
      <c r="AC305" s="85" ph="1"/>
      <c r="AD305" s="85" ph="1"/>
      <c r="AE305" s="85" ph="1"/>
      <c r="AF305" s="85" ph="1"/>
      <c r="AG305" s="85" ph="1"/>
    </row>
    <row r="306" spans="27:33" ht="25.2" x14ac:dyDescent="0.4">
      <c r="AA306" s="85" ph="1"/>
      <c r="AB306" s="85" ph="1"/>
      <c r="AC306" s="85" ph="1"/>
      <c r="AD306" s="85" ph="1"/>
      <c r="AE306" s="85" ph="1"/>
      <c r="AF306" s="85" ph="1"/>
      <c r="AG306" s="85" ph="1"/>
    </row>
    <row r="307" spans="27:33" ht="25.2" x14ac:dyDescent="0.4">
      <c r="AA307" s="85" ph="1"/>
      <c r="AB307" s="85" ph="1"/>
      <c r="AC307" s="85" ph="1"/>
      <c r="AD307" s="85" ph="1"/>
      <c r="AE307" s="85" ph="1"/>
      <c r="AF307" s="85" ph="1"/>
      <c r="AG307" s="85" ph="1"/>
    </row>
    <row r="308" spans="27:33" ht="25.2" x14ac:dyDescent="0.4">
      <c r="AA308" s="85" ph="1"/>
      <c r="AB308" s="85" ph="1"/>
      <c r="AC308" s="85" ph="1"/>
      <c r="AD308" s="85" ph="1"/>
      <c r="AE308" s="85" ph="1"/>
      <c r="AF308" s="85" ph="1"/>
      <c r="AG308" s="85" ph="1"/>
    </row>
    <row r="309" spans="27:33" ht="25.2" x14ac:dyDescent="0.4">
      <c r="AA309" s="85" ph="1"/>
      <c r="AB309" s="85" ph="1"/>
      <c r="AC309" s="85" ph="1"/>
      <c r="AD309" s="85" ph="1"/>
      <c r="AE309" s="85" ph="1"/>
      <c r="AF309" s="85" ph="1"/>
      <c r="AG309" s="85" ph="1"/>
    </row>
    <row r="310" spans="27:33" ht="25.2" x14ac:dyDescent="0.4">
      <c r="AA310" s="85" ph="1"/>
      <c r="AB310" s="85" ph="1"/>
      <c r="AC310" s="85" ph="1"/>
      <c r="AD310" s="85" ph="1"/>
      <c r="AE310" s="85" ph="1"/>
      <c r="AF310" s="85" ph="1"/>
      <c r="AG310" s="85" ph="1"/>
    </row>
    <row r="311" spans="27:33" ht="25.2" x14ac:dyDescent="0.4">
      <c r="AA311" s="85" ph="1"/>
      <c r="AB311" s="85" ph="1"/>
      <c r="AC311" s="85" ph="1"/>
      <c r="AD311" s="85" ph="1"/>
      <c r="AE311" s="85" ph="1"/>
      <c r="AF311" s="85" ph="1"/>
      <c r="AG311" s="85" ph="1"/>
    </row>
    <row r="313" spans="27:33" ht="25.2" x14ac:dyDescent="0.4">
      <c r="AA313" s="85" ph="1"/>
      <c r="AB313" s="85" ph="1"/>
      <c r="AC313" s="85" ph="1"/>
      <c r="AD313" s="85" ph="1"/>
      <c r="AE313" s="85" ph="1"/>
      <c r="AF313" s="85" ph="1"/>
      <c r="AG313" s="85" ph="1"/>
    </row>
    <row r="314" spans="27:33" ht="25.2" x14ac:dyDescent="0.4">
      <c r="AA314" s="85" ph="1"/>
      <c r="AB314" s="85" ph="1"/>
      <c r="AC314" s="85" ph="1"/>
      <c r="AD314" s="85" ph="1"/>
      <c r="AE314" s="85" ph="1"/>
      <c r="AF314" s="85" ph="1"/>
      <c r="AG314" s="85" ph="1"/>
    </row>
    <row r="315" spans="27:33" ht="25.2" x14ac:dyDescent="0.4">
      <c r="AA315" s="85" ph="1"/>
      <c r="AB315" s="85" ph="1"/>
      <c r="AC315" s="85" ph="1"/>
      <c r="AD315" s="85" ph="1"/>
      <c r="AE315" s="85" ph="1"/>
      <c r="AF315" s="85" ph="1"/>
      <c r="AG315" s="85" ph="1"/>
    </row>
    <row r="316" spans="27:33" ht="25.2" x14ac:dyDescent="0.4">
      <c r="AA316" s="85" ph="1"/>
      <c r="AB316" s="85" ph="1"/>
      <c r="AC316" s="85" ph="1"/>
      <c r="AD316" s="85" ph="1"/>
      <c r="AE316" s="85" ph="1"/>
      <c r="AF316" s="85" ph="1"/>
      <c r="AG316" s="85" ph="1"/>
    </row>
    <row r="317" spans="27:33" ht="25.2" x14ac:dyDescent="0.4">
      <c r="AA317" s="85" ph="1"/>
      <c r="AB317" s="85" ph="1"/>
      <c r="AC317" s="85" ph="1"/>
      <c r="AD317" s="85" ph="1"/>
      <c r="AE317" s="85" ph="1"/>
      <c r="AF317" s="85" ph="1"/>
      <c r="AG317" s="85" ph="1"/>
    </row>
    <row r="318" spans="27:33" ht="25.2" x14ac:dyDescent="0.4">
      <c r="AA318" s="85" ph="1"/>
      <c r="AB318" s="85" ph="1"/>
      <c r="AC318" s="85" ph="1"/>
      <c r="AD318" s="85" ph="1"/>
      <c r="AE318" s="85" ph="1"/>
      <c r="AF318" s="85" ph="1"/>
      <c r="AG318" s="85" ph="1"/>
    </row>
    <row r="319" spans="27:33" ht="25.2" x14ac:dyDescent="0.4">
      <c r="AA319" s="85" ph="1"/>
      <c r="AB319" s="85" ph="1"/>
      <c r="AC319" s="85" ph="1"/>
      <c r="AD319" s="85" ph="1"/>
      <c r="AE319" s="85" ph="1"/>
      <c r="AF319" s="85" ph="1"/>
      <c r="AG319" s="85" ph="1"/>
    </row>
    <row r="321" spans="27:33" ht="25.2" x14ac:dyDescent="0.4">
      <c r="AA321" s="85" ph="1"/>
      <c r="AB321" s="85" ph="1"/>
      <c r="AC321" s="85" ph="1"/>
      <c r="AD321" s="85" ph="1"/>
      <c r="AE321" s="85" ph="1"/>
      <c r="AF321" s="85" ph="1"/>
      <c r="AG321" s="85" ph="1"/>
    </row>
    <row r="322" spans="27:33" ht="25.2" x14ac:dyDescent="0.4">
      <c r="AA322" s="85" ph="1"/>
      <c r="AB322" s="85" ph="1"/>
      <c r="AC322" s="85" ph="1"/>
      <c r="AD322" s="85" ph="1"/>
      <c r="AE322" s="85" ph="1"/>
      <c r="AF322" s="85" ph="1"/>
      <c r="AG322" s="85" ph="1"/>
    </row>
    <row r="323" spans="27:33" ht="25.2" x14ac:dyDescent="0.4">
      <c r="AA323" s="85" ph="1"/>
      <c r="AB323" s="85" ph="1"/>
      <c r="AC323" s="85" ph="1"/>
      <c r="AD323" s="85" ph="1"/>
      <c r="AE323" s="85" ph="1"/>
      <c r="AF323" s="85" ph="1"/>
      <c r="AG323" s="85" ph="1"/>
    </row>
    <row r="324" spans="27:33" ht="25.2" x14ac:dyDescent="0.4">
      <c r="AA324" s="85" ph="1"/>
      <c r="AB324" s="85" ph="1"/>
      <c r="AC324" s="85" ph="1"/>
      <c r="AD324" s="85" ph="1"/>
      <c r="AE324" s="85" ph="1"/>
      <c r="AF324" s="85" ph="1"/>
      <c r="AG324" s="85" ph="1"/>
    </row>
    <row r="326" spans="27:33" ht="25.2" x14ac:dyDescent="0.4">
      <c r="AA326" s="85" ph="1"/>
      <c r="AB326" s="85" ph="1"/>
      <c r="AC326" s="85" ph="1"/>
      <c r="AD326" s="85" ph="1"/>
      <c r="AE326" s="85" ph="1"/>
      <c r="AF326" s="85" ph="1"/>
      <c r="AG326" s="85" ph="1"/>
    </row>
    <row r="328" spans="27:33" ht="25.2" x14ac:dyDescent="0.4">
      <c r="AA328" s="85" ph="1"/>
      <c r="AB328" s="85" ph="1"/>
      <c r="AC328" s="85" ph="1"/>
      <c r="AD328" s="85" ph="1"/>
      <c r="AE328" s="85" ph="1"/>
      <c r="AF328" s="85" ph="1"/>
      <c r="AG328" s="85" ph="1"/>
    </row>
    <row r="329" spans="27:33" ht="25.2" x14ac:dyDescent="0.4">
      <c r="AA329" s="85" ph="1"/>
      <c r="AB329" s="85" ph="1"/>
      <c r="AC329" s="85" ph="1"/>
      <c r="AD329" s="85" ph="1"/>
      <c r="AE329" s="85" ph="1"/>
      <c r="AF329" s="85" ph="1"/>
      <c r="AG329" s="85" ph="1"/>
    </row>
    <row r="330" spans="27:33" ht="25.2" x14ac:dyDescent="0.4">
      <c r="AA330" s="85" ph="1"/>
      <c r="AB330" s="85" ph="1"/>
      <c r="AC330" s="85" ph="1"/>
      <c r="AD330" s="85" ph="1"/>
      <c r="AE330" s="85" ph="1"/>
      <c r="AF330" s="85" ph="1"/>
      <c r="AG330" s="85" ph="1"/>
    </row>
    <row r="331" spans="27:33" ht="25.2" x14ac:dyDescent="0.4">
      <c r="AA331" s="85" ph="1"/>
      <c r="AB331" s="85" ph="1"/>
      <c r="AC331" s="85" ph="1"/>
      <c r="AD331" s="85" ph="1"/>
      <c r="AE331" s="85" ph="1"/>
      <c r="AF331" s="85" ph="1"/>
      <c r="AG331" s="85" ph="1"/>
    </row>
    <row r="333" spans="27:33" ht="25.2" x14ac:dyDescent="0.4">
      <c r="AA333" s="85" ph="1"/>
      <c r="AB333" s="85" ph="1"/>
      <c r="AC333" s="85" ph="1"/>
      <c r="AD333" s="85" ph="1"/>
      <c r="AE333" s="85" ph="1"/>
      <c r="AF333" s="85" ph="1"/>
      <c r="AG333" s="85" ph="1"/>
    </row>
    <row r="334" spans="27:33" ht="25.2" x14ac:dyDescent="0.4">
      <c r="AA334" s="85" ph="1"/>
      <c r="AB334" s="85" ph="1"/>
      <c r="AC334" s="85" ph="1"/>
      <c r="AD334" s="85" ph="1"/>
      <c r="AE334" s="85" ph="1"/>
      <c r="AF334" s="85" ph="1"/>
      <c r="AG334" s="85" ph="1"/>
    </row>
    <row r="335" spans="27:33" ht="25.2" x14ac:dyDescent="0.4">
      <c r="AA335" s="85" ph="1"/>
      <c r="AB335" s="85" ph="1"/>
      <c r="AC335" s="85" ph="1"/>
      <c r="AD335" s="85" ph="1"/>
      <c r="AE335" s="85" ph="1"/>
      <c r="AF335" s="85" ph="1"/>
      <c r="AG335" s="85" ph="1"/>
    </row>
    <row r="336" spans="27:33" ht="25.2" x14ac:dyDescent="0.4">
      <c r="AA336" s="85" ph="1"/>
      <c r="AB336" s="85" ph="1"/>
      <c r="AC336" s="85" ph="1"/>
      <c r="AD336" s="85" ph="1"/>
      <c r="AE336" s="85" ph="1"/>
      <c r="AF336" s="85" ph="1"/>
      <c r="AG336" s="85" ph="1"/>
    </row>
    <row r="338" spans="27:33" ht="25.2" x14ac:dyDescent="0.4">
      <c r="AA338" s="85" ph="1"/>
      <c r="AB338" s="85" ph="1"/>
      <c r="AC338" s="85" ph="1"/>
      <c r="AD338" s="85" ph="1"/>
      <c r="AE338" s="85" ph="1"/>
      <c r="AF338" s="85" ph="1"/>
      <c r="AG338" s="85" ph="1"/>
    </row>
    <row r="339" spans="27:33" ht="25.2" x14ac:dyDescent="0.4">
      <c r="AA339" s="85" ph="1"/>
      <c r="AB339" s="85" ph="1"/>
      <c r="AC339" s="85" ph="1"/>
      <c r="AD339" s="85" ph="1"/>
      <c r="AE339" s="85" ph="1"/>
      <c r="AF339" s="85" ph="1"/>
      <c r="AG339" s="85" ph="1"/>
    </row>
    <row r="340" spans="27:33" ht="25.2" x14ac:dyDescent="0.4">
      <c r="AA340" s="85" ph="1"/>
      <c r="AB340" s="85" ph="1"/>
      <c r="AC340" s="85" ph="1"/>
      <c r="AD340" s="85" ph="1"/>
      <c r="AE340" s="85" ph="1"/>
      <c r="AF340" s="85" ph="1"/>
      <c r="AG340" s="85" ph="1"/>
    </row>
    <row r="341" spans="27:33" ht="25.2" x14ac:dyDescent="0.4">
      <c r="AA341" s="85" ph="1"/>
      <c r="AB341" s="85" ph="1"/>
      <c r="AC341" s="85" ph="1"/>
      <c r="AD341" s="85" ph="1"/>
      <c r="AE341" s="85" ph="1"/>
      <c r="AF341" s="85" ph="1"/>
      <c r="AG341" s="85" ph="1"/>
    </row>
    <row r="342" spans="27:33" ht="25.2" x14ac:dyDescent="0.4">
      <c r="AA342" s="85" ph="1"/>
      <c r="AB342" s="85" ph="1"/>
      <c r="AC342" s="85" ph="1"/>
      <c r="AD342" s="85" ph="1"/>
      <c r="AE342" s="85" ph="1"/>
      <c r="AF342" s="85" ph="1"/>
      <c r="AG342" s="85" ph="1"/>
    </row>
  </sheetData>
  <sheetProtection sheet="1" insertRows="0"/>
  <protectedRanges>
    <protectedRange sqref="U9:Y9 AG2:AX6 AG7:AM8 AS7:AX8 AG9:AX10 BS14:BU33 BN14:BP33 BF56:CI65 D56:AD65 D38:AA52 AG38:AK52 AT56:AV65 G2:Y8" name="範囲1"/>
    <protectedRange sqref="BA14:BC33 Q14:S33 BH18:BJ19 BE16:BM16 BE21:BM33 AI14:AK33 U14:AF33 C14:N33 AM14:AX33" name="範囲1_1"/>
  </protectedRanges>
  <mergeCells count="1180">
    <mergeCell ref="AM34:AP34"/>
    <mergeCell ref="AQ34:AT34"/>
    <mergeCell ref="AU34:AX34"/>
    <mergeCell ref="AY34:AZ34"/>
    <mergeCell ref="BA34:BC34"/>
    <mergeCell ref="AM30:AP30"/>
    <mergeCell ref="AQ30:AT30"/>
    <mergeCell ref="AU30:AX30"/>
    <mergeCell ref="AY30:AZ30"/>
    <mergeCell ref="BA30:BC30"/>
    <mergeCell ref="AM31:AP31"/>
    <mergeCell ref="AQ31:AT31"/>
    <mergeCell ref="AU31:AX31"/>
    <mergeCell ref="AY31:AZ31"/>
    <mergeCell ref="BA31:BC31"/>
    <mergeCell ref="AM32:AP32"/>
    <mergeCell ref="AQ32:AT32"/>
    <mergeCell ref="AU32:AX32"/>
    <mergeCell ref="AY32:AZ32"/>
    <mergeCell ref="BA32:BC32"/>
    <mergeCell ref="AM33:AP33"/>
    <mergeCell ref="AQ33:AT33"/>
    <mergeCell ref="AU33:AX33"/>
    <mergeCell ref="AY33:AZ33"/>
    <mergeCell ref="BA33:BC33"/>
    <mergeCell ref="AM26:AP26"/>
    <mergeCell ref="AQ26:AT26"/>
    <mergeCell ref="AU26:AX26"/>
    <mergeCell ref="AY26:AZ26"/>
    <mergeCell ref="BA26:BC26"/>
    <mergeCell ref="AM27:AP27"/>
    <mergeCell ref="AQ27:AT27"/>
    <mergeCell ref="AU27:AX27"/>
    <mergeCell ref="AY27:AZ27"/>
    <mergeCell ref="BA27:BC27"/>
    <mergeCell ref="AQ29:AT29"/>
    <mergeCell ref="AU29:AX29"/>
    <mergeCell ref="AY29:AZ29"/>
    <mergeCell ref="BA29:BC29"/>
    <mergeCell ref="AM28:AP28"/>
    <mergeCell ref="AQ28:AT28"/>
    <mergeCell ref="AU28:AX28"/>
    <mergeCell ref="AY28:AZ28"/>
    <mergeCell ref="BA28:BC28"/>
    <mergeCell ref="AM29:AP29"/>
    <mergeCell ref="AM21:AP21"/>
    <mergeCell ref="AQ21:AT21"/>
    <mergeCell ref="AU21:AX21"/>
    <mergeCell ref="AY21:AZ21"/>
    <mergeCell ref="BA21:BC21"/>
    <mergeCell ref="AQ22:AT22"/>
    <mergeCell ref="AU22:AX22"/>
    <mergeCell ref="AY22:AZ22"/>
    <mergeCell ref="BA22:BC22"/>
    <mergeCell ref="AM23:AP23"/>
    <mergeCell ref="AQ23:AT23"/>
    <mergeCell ref="AU23:AX23"/>
    <mergeCell ref="AY23:AZ23"/>
    <mergeCell ref="BA23:BC23"/>
    <mergeCell ref="AU25:AX25"/>
    <mergeCell ref="AY25:AZ25"/>
    <mergeCell ref="BA25:BC25"/>
    <mergeCell ref="BA17:BC17"/>
    <mergeCell ref="BE17:BM17"/>
    <mergeCell ref="AM18:AP18"/>
    <mergeCell ref="AQ18:AT18"/>
    <mergeCell ref="AU18:AX18"/>
    <mergeCell ref="AY18:AZ18"/>
    <mergeCell ref="BA18:BC18"/>
    <mergeCell ref="BE18:BG18"/>
    <mergeCell ref="BH18:BJ18"/>
    <mergeCell ref="BK18:BM18"/>
    <mergeCell ref="AY19:AZ19"/>
    <mergeCell ref="BA19:BC19"/>
    <mergeCell ref="BE19:BG19"/>
    <mergeCell ref="BH19:BJ19"/>
    <mergeCell ref="BK19:BM19"/>
    <mergeCell ref="AY20:AZ20"/>
    <mergeCell ref="BA20:BC20"/>
    <mergeCell ref="BE20:BG20"/>
    <mergeCell ref="BH20:BJ20"/>
    <mergeCell ref="BK20:BM20"/>
    <mergeCell ref="BH13:BJ13"/>
    <mergeCell ref="BK13:BM13"/>
    <mergeCell ref="AM14:AP14"/>
    <mergeCell ref="AQ14:AT14"/>
    <mergeCell ref="AU14:AX14"/>
    <mergeCell ref="AY14:AZ14"/>
    <mergeCell ref="BA14:BC14"/>
    <mergeCell ref="BE14:BG14"/>
    <mergeCell ref="BH14:BJ14"/>
    <mergeCell ref="BK14:BM14"/>
    <mergeCell ref="AM15:AP15"/>
    <mergeCell ref="AQ15:AT15"/>
    <mergeCell ref="AU15:AX15"/>
    <mergeCell ref="AY15:AZ15"/>
    <mergeCell ref="BA15:BC15"/>
    <mergeCell ref="BE15:BG15"/>
    <mergeCell ref="BH15:BJ15"/>
    <mergeCell ref="BK15:BM15"/>
    <mergeCell ref="AJ99:AM99"/>
    <mergeCell ref="AN99:AQ99"/>
    <mergeCell ref="T98:W98"/>
    <mergeCell ref="X98:AA98"/>
    <mergeCell ref="AZ100:BC100"/>
    <mergeCell ref="BD100:BG100"/>
    <mergeCell ref="AV100:AY100"/>
    <mergeCell ref="AZ99:BC99"/>
    <mergeCell ref="BD99:BG99"/>
    <mergeCell ref="AV99:AY99"/>
    <mergeCell ref="B98:M98"/>
    <mergeCell ref="AZ101:BC101"/>
    <mergeCell ref="N98:P98"/>
    <mergeCell ref="AM13:AP13"/>
    <mergeCell ref="AQ13:AT13"/>
    <mergeCell ref="AU13:AX13"/>
    <mergeCell ref="AY13:AZ13"/>
    <mergeCell ref="BA13:BC13"/>
    <mergeCell ref="BE13:BG13"/>
    <mergeCell ref="AM24:AP24"/>
    <mergeCell ref="AQ24:AT24"/>
    <mergeCell ref="AU24:AX24"/>
    <mergeCell ref="AY24:AZ24"/>
    <mergeCell ref="BA24:BC24"/>
    <mergeCell ref="AM25:AP25"/>
    <mergeCell ref="AQ25:AT25"/>
    <mergeCell ref="AY16:AZ16"/>
    <mergeCell ref="BA16:BC16"/>
    <mergeCell ref="AM17:AP17"/>
    <mergeCell ref="AQ17:AT17"/>
    <mergeCell ref="AU17:AX17"/>
    <mergeCell ref="AY17:AZ17"/>
    <mergeCell ref="CF93:CI93"/>
    <mergeCell ref="CJ93:CQ93"/>
    <mergeCell ref="CR92:CU92"/>
    <mergeCell ref="BT92:BW92"/>
    <mergeCell ref="BX92:CA92"/>
    <mergeCell ref="CB92:CE92"/>
    <mergeCell ref="CF92:CI92"/>
    <mergeCell ref="CJ92:CQ92"/>
    <mergeCell ref="Q92:S92"/>
    <mergeCell ref="T92:W92"/>
    <mergeCell ref="X92:AA92"/>
    <mergeCell ref="AB92:AE92"/>
    <mergeCell ref="AR92:AU92"/>
    <mergeCell ref="AJ92:AM92"/>
    <mergeCell ref="AN92:AQ92"/>
    <mergeCell ref="AF92:AI92"/>
    <mergeCell ref="AJ97:AM97"/>
    <mergeCell ref="AN97:AQ97"/>
    <mergeCell ref="AF93:AI93"/>
    <mergeCell ref="AZ93:BC93"/>
    <mergeCell ref="BD93:BG93"/>
    <mergeCell ref="AV93:AY93"/>
    <mergeCell ref="Q93:S93"/>
    <mergeCell ref="T93:W93"/>
    <mergeCell ref="X93:AA93"/>
    <mergeCell ref="BO96:BU96"/>
    <mergeCell ref="BQ89:BS89"/>
    <mergeCell ref="BF81:BG81"/>
    <mergeCell ref="B83:C83"/>
    <mergeCell ref="B81:C81"/>
    <mergeCell ref="N81:R81"/>
    <mergeCell ref="S81:W81"/>
    <mergeCell ref="X81:Y81"/>
    <mergeCell ref="AB81:AD81"/>
    <mergeCell ref="AE81:AG81"/>
    <mergeCell ref="AH81:AJ81"/>
    <mergeCell ref="AK81:AM81"/>
    <mergeCell ref="AN81:AP81"/>
    <mergeCell ref="AQ81:AS81"/>
    <mergeCell ref="AT81:AV81"/>
    <mergeCell ref="AE83:AG83"/>
    <mergeCell ref="AH83:AJ83"/>
    <mergeCell ref="N82:R82"/>
    <mergeCell ref="S82:W82"/>
    <mergeCell ref="X82:Y82"/>
    <mergeCell ref="Z82:AA82"/>
    <mergeCell ref="AB82:AD82"/>
    <mergeCell ref="AE82:AG82"/>
    <mergeCell ref="AT83:AV83"/>
    <mergeCell ref="D80:M80"/>
    <mergeCell ref="D79:M79"/>
    <mergeCell ref="B71:C71"/>
    <mergeCell ref="B72:C72"/>
    <mergeCell ref="B73:C73"/>
    <mergeCell ref="AH72:AJ72"/>
    <mergeCell ref="AN71:AP71"/>
    <mergeCell ref="D72:M72"/>
    <mergeCell ref="N72:R72"/>
    <mergeCell ref="S72:T72"/>
    <mergeCell ref="U72:V72"/>
    <mergeCell ref="B74:C74"/>
    <mergeCell ref="BH72:BQ72"/>
    <mergeCell ref="BR72:CA72"/>
    <mergeCell ref="CB72:CK72"/>
    <mergeCell ref="B78:C78"/>
    <mergeCell ref="AB79:AD79"/>
    <mergeCell ref="X78:Y78"/>
    <mergeCell ref="Z78:AA78"/>
    <mergeCell ref="AB78:AD78"/>
    <mergeCell ref="AE78:AG78"/>
    <mergeCell ref="AH78:AJ78"/>
    <mergeCell ref="AE80:AG80"/>
    <mergeCell ref="AH80:AJ80"/>
    <mergeCell ref="AK80:AM80"/>
    <mergeCell ref="AW80:AY80"/>
    <mergeCell ref="AQ74:AS74"/>
    <mergeCell ref="N62:R62"/>
    <mergeCell ref="S62:W62"/>
    <mergeCell ref="AE62:AG62"/>
    <mergeCell ref="N61:R61"/>
    <mergeCell ref="D63:M63"/>
    <mergeCell ref="AW65:AY65"/>
    <mergeCell ref="AZ65:BB65"/>
    <mergeCell ref="BC65:BE65"/>
    <mergeCell ref="D65:M65"/>
    <mergeCell ref="N65:R65"/>
    <mergeCell ref="S65:W65"/>
    <mergeCell ref="X65:AA65"/>
    <mergeCell ref="AB65:AD65"/>
    <mergeCell ref="AE65:AG65"/>
    <mergeCell ref="AH65:AJ65"/>
    <mergeCell ref="AK65:AM65"/>
    <mergeCell ref="AN65:AP65"/>
    <mergeCell ref="D39:I39"/>
    <mergeCell ref="J39:M39"/>
    <mergeCell ref="N39:R39"/>
    <mergeCell ref="S39:W39"/>
    <mergeCell ref="X39:AA39"/>
    <mergeCell ref="D40:I40"/>
    <mergeCell ref="J40:M40"/>
    <mergeCell ref="N40:R40"/>
    <mergeCell ref="S40:W40"/>
    <mergeCell ref="X40:AA40"/>
    <mergeCell ref="B47:C47"/>
    <mergeCell ref="B48:C48"/>
    <mergeCell ref="B49:C49"/>
    <mergeCell ref="B50:C50"/>
    <mergeCell ref="J50:M50"/>
    <mergeCell ref="N50:R50"/>
    <mergeCell ref="S50:W50"/>
    <mergeCell ref="X50:AA50"/>
    <mergeCell ref="D42:I42"/>
    <mergeCell ref="J42:M42"/>
    <mergeCell ref="N45:R45"/>
    <mergeCell ref="B39:C39"/>
    <mergeCell ref="B40:C40"/>
    <mergeCell ref="B41:C41"/>
    <mergeCell ref="N42:R42"/>
    <mergeCell ref="X47:AA47"/>
    <mergeCell ref="D48:I48"/>
    <mergeCell ref="J48:M48"/>
    <mergeCell ref="N48:R48"/>
    <mergeCell ref="S48:W48"/>
    <mergeCell ref="B44:C44"/>
    <mergeCell ref="J45:M45"/>
    <mergeCell ref="AB47:AF47"/>
    <mergeCell ref="B45:C45"/>
    <mergeCell ref="B46:C46"/>
    <mergeCell ref="B51:C51"/>
    <mergeCell ref="X48:AA48"/>
    <mergeCell ref="D49:I49"/>
    <mergeCell ref="J49:M49"/>
    <mergeCell ref="N49:R49"/>
    <mergeCell ref="S49:W49"/>
    <mergeCell ref="X49:AA49"/>
    <mergeCell ref="D50:I50"/>
    <mergeCell ref="X45:AA45"/>
    <mergeCell ref="S45:W45"/>
    <mergeCell ref="D51:I51"/>
    <mergeCell ref="J51:M51"/>
    <mergeCell ref="N51:R51"/>
    <mergeCell ref="L106:U106"/>
    <mergeCell ref="B56:C56"/>
    <mergeCell ref="B57:C57"/>
    <mergeCell ref="B58:C58"/>
    <mergeCell ref="B63:C63"/>
    <mergeCell ref="B65:C65"/>
    <mergeCell ref="B82:C82"/>
    <mergeCell ref="D81:M81"/>
    <mergeCell ref="D83:M83"/>
    <mergeCell ref="N83:R83"/>
    <mergeCell ref="S83:W83"/>
    <mergeCell ref="X83:Y83"/>
    <mergeCell ref="Z83:AA83"/>
    <mergeCell ref="AB83:AD83"/>
    <mergeCell ref="B61:C61"/>
    <mergeCell ref="D61:M61"/>
    <mergeCell ref="AQ65:AS65"/>
    <mergeCell ref="AE79:AG79"/>
    <mergeCell ref="AH79:AJ79"/>
    <mergeCell ref="AK79:AM79"/>
    <mergeCell ref="U74:V74"/>
    <mergeCell ref="W74:AA74"/>
    <mergeCell ref="AB74:AD74"/>
    <mergeCell ref="AE74:AG74"/>
    <mergeCell ref="AT71:AV71"/>
    <mergeCell ref="AN77:AS77"/>
    <mergeCell ref="AT64:AV64"/>
    <mergeCell ref="AW64:AY64"/>
    <mergeCell ref="AZ64:BB64"/>
    <mergeCell ref="BC64:BE64"/>
    <mergeCell ref="N63:R63"/>
    <mergeCell ref="S63:W63"/>
    <mergeCell ref="X63:AA63"/>
    <mergeCell ref="AT65:AV65"/>
    <mergeCell ref="AE63:AG63"/>
    <mergeCell ref="AH63:AJ63"/>
    <mergeCell ref="AK63:AM63"/>
    <mergeCell ref="AN63:AP63"/>
    <mergeCell ref="AQ63:AS63"/>
    <mergeCell ref="AT63:AV63"/>
    <mergeCell ref="AB72:AD72"/>
    <mergeCell ref="AK72:AM72"/>
    <mergeCell ref="BC72:BE72"/>
    <mergeCell ref="AN72:AP72"/>
    <mergeCell ref="AQ72:AS72"/>
    <mergeCell ref="BC71:BE71"/>
    <mergeCell ref="AN69:AP69"/>
    <mergeCell ref="AZ71:BB71"/>
    <mergeCell ref="AN64:AP64"/>
    <mergeCell ref="AQ64:AS64"/>
    <mergeCell ref="AW59:AY59"/>
    <mergeCell ref="AZ59:BB59"/>
    <mergeCell ref="BC59:BE59"/>
    <mergeCell ref="AN60:AP60"/>
    <mergeCell ref="AQ60:AS60"/>
    <mergeCell ref="AT60:AV60"/>
    <mergeCell ref="AW60:AY60"/>
    <mergeCell ref="AB63:AD63"/>
    <mergeCell ref="AW61:AY61"/>
    <mergeCell ref="AB61:AD61"/>
    <mergeCell ref="AE61:AG61"/>
    <mergeCell ref="AH62:AJ62"/>
    <mergeCell ref="AB62:AD62"/>
    <mergeCell ref="AZ62:BB62"/>
    <mergeCell ref="BC62:BE62"/>
    <mergeCell ref="AW63:AY63"/>
    <mergeCell ref="AZ63:BB63"/>
    <mergeCell ref="BC63:BE63"/>
    <mergeCell ref="AB64:AD64"/>
    <mergeCell ref="AE64:AG64"/>
    <mergeCell ref="AH64:AJ64"/>
    <mergeCell ref="AK62:AM62"/>
    <mergeCell ref="AT59:AV59"/>
    <mergeCell ref="AT61:AV61"/>
    <mergeCell ref="B52:C52"/>
    <mergeCell ref="D52:I52"/>
    <mergeCell ref="J52:M52"/>
    <mergeCell ref="N52:R52"/>
    <mergeCell ref="AZ60:BB60"/>
    <mergeCell ref="BC60:BE60"/>
    <mergeCell ref="AN59:AP59"/>
    <mergeCell ref="AQ59:AS59"/>
    <mergeCell ref="AH61:AJ61"/>
    <mergeCell ref="AK61:AM61"/>
    <mergeCell ref="AN61:AP61"/>
    <mergeCell ref="AQ61:AS61"/>
    <mergeCell ref="AZ61:BB61"/>
    <mergeCell ref="BC61:BE61"/>
    <mergeCell ref="AT62:AV62"/>
    <mergeCell ref="AW62:AY62"/>
    <mergeCell ref="AB59:AD59"/>
    <mergeCell ref="AE59:AG59"/>
    <mergeCell ref="AH59:AJ59"/>
    <mergeCell ref="AK59:AM59"/>
    <mergeCell ref="X62:AA62"/>
    <mergeCell ref="AN57:AP57"/>
    <mergeCell ref="AN54:AS54"/>
    <mergeCell ref="AN55:AP55"/>
    <mergeCell ref="AQ55:AS55"/>
    <mergeCell ref="AT55:AV55"/>
    <mergeCell ref="D57:M57"/>
    <mergeCell ref="N57:R57"/>
    <mergeCell ref="S57:W57"/>
    <mergeCell ref="X57:AA57"/>
    <mergeCell ref="D56:M56"/>
    <mergeCell ref="N55:R55"/>
    <mergeCell ref="D71:M71"/>
    <mergeCell ref="N71:R71"/>
    <mergeCell ref="S71:T71"/>
    <mergeCell ref="N79:R79"/>
    <mergeCell ref="S79:W79"/>
    <mergeCell ref="X79:Y79"/>
    <mergeCell ref="Z79:AA79"/>
    <mergeCell ref="AK57:AM57"/>
    <mergeCell ref="AB77:AG77"/>
    <mergeCell ref="AH77:AM77"/>
    <mergeCell ref="D78:M78"/>
    <mergeCell ref="D70:M70"/>
    <mergeCell ref="N70:R70"/>
    <mergeCell ref="S70:T70"/>
    <mergeCell ref="B62:C62"/>
    <mergeCell ref="S73:T73"/>
    <mergeCell ref="D73:M73"/>
    <mergeCell ref="N73:R73"/>
    <mergeCell ref="AB69:AD69"/>
    <mergeCell ref="AE69:AG69"/>
    <mergeCell ref="AH69:AJ69"/>
    <mergeCell ref="AK69:AM69"/>
    <mergeCell ref="B70:C70"/>
    <mergeCell ref="D59:M59"/>
    <mergeCell ref="N59:R59"/>
    <mergeCell ref="S59:W59"/>
    <mergeCell ref="AK64:AM64"/>
    <mergeCell ref="D64:M64"/>
    <mergeCell ref="N64:R64"/>
    <mergeCell ref="S64:W64"/>
    <mergeCell ref="X64:AA64"/>
    <mergeCell ref="D62:M62"/>
    <mergeCell ref="B87:M87"/>
    <mergeCell ref="N87:S87"/>
    <mergeCell ref="B88:M88"/>
    <mergeCell ref="X89:AA89"/>
    <mergeCell ref="C104:K104"/>
    <mergeCell ref="C105:K105"/>
    <mergeCell ref="B100:M100"/>
    <mergeCell ref="N100:P100"/>
    <mergeCell ref="Q100:S100"/>
    <mergeCell ref="T100:W100"/>
    <mergeCell ref="X100:AA100"/>
    <mergeCell ref="S61:W61"/>
    <mergeCell ref="X61:AA61"/>
    <mergeCell ref="B64:C64"/>
    <mergeCell ref="B79:C79"/>
    <mergeCell ref="B80:C80"/>
    <mergeCell ref="AH74:AJ74"/>
    <mergeCell ref="L104:AS104"/>
    <mergeCell ref="L105:AS105"/>
    <mergeCell ref="AN62:AP62"/>
    <mergeCell ref="AQ62:AS62"/>
    <mergeCell ref="X80:Y80"/>
    <mergeCell ref="N80:R80"/>
    <mergeCell ref="Q98:S98"/>
    <mergeCell ref="B99:M99"/>
    <mergeCell ref="N99:P99"/>
    <mergeCell ref="Q99:S99"/>
    <mergeCell ref="B93:M93"/>
    <mergeCell ref="N93:P93"/>
    <mergeCell ref="B101:M101"/>
    <mergeCell ref="N101:P101"/>
    <mergeCell ref="Q101:S101"/>
    <mergeCell ref="C106:K106"/>
    <mergeCell ref="V106:Z106"/>
    <mergeCell ref="AH106:AL106"/>
    <mergeCell ref="AM106:AS106"/>
    <mergeCell ref="C107:K107"/>
    <mergeCell ref="V107:Z107"/>
    <mergeCell ref="AH107:AL107"/>
    <mergeCell ref="AM107:AS107"/>
    <mergeCell ref="L108:U108"/>
    <mergeCell ref="L107:U107"/>
    <mergeCell ref="AF100:AI100"/>
    <mergeCell ref="AF99:AI99"/>
    <mergeCell ref="N95:S95"/>
    <mergeCell ref="C108:K108"/>
    <mergeCell ref="V108:Z108"/>
    <mergeCell ref="B90:M90"/>
    <mergeCell ref="N90:P90"/>
    <mergeCell ref="Q90:S90"/>
    <mergeCell ref="T90:W90"/>
    <mergeCell ref="AA108:AG108"/>
    <mergeCell ref="AA107:AG107"/>
    <mergeCell ref="AA106:AG106"/>
    <mergeCell ref="AH108:AL108"/>
    <mergeCell ref="AM108:AS108"/>
    <mergeCell ref="T101:W101"/>
    <mergeCell ref="X101:AA101"/>
    <mergeCell ref="AB101:AE101"/>
    <mergeCell ref="AR101:AU101"/>
    <mergeCell ref="AJ101:AM101"/>
    <mergeCell ref="AN101:AQ101"/>
    <mergeCell ref="AB98:AE98"/>
    <mergeCell ref="AR98:AU98"/>
    <mergeCell ref="AB100:AE100"/>
    <mergeCell ref="AR100:AU100"/>
    <mergeCell ref="AJ100:AM100"/>
    <mergeCell ref="AN100:AQ100"/>
    <mergeCell ref="AF101:AI101"/>
    <mergeCell ref="BO97:BU97"/>
    <mergeCell ref="BT93:BW93"/>
    <mergeCell ref="T95:AA95"/>
    <mergeCell ref="AF97:AI97"/>
    <mergeCell ref="AZ97:BC97"/>
    <mergeCell ref="BD97:BG97"/>
    <mergeCell ref="AV97:AY97"/>
    <mergeCell ref="AF98:AI98"/>
    <mergeCell ref="AZ98:BC98"/>
    <mergeCell ref="BD98:BG98"/>
    <mergeCell ref="AV98:AY98"/>
    <mergeCell ref="BH98:BN98"/>
    <mergeCell ref="BO98:BU98"/>
    <mergeCell ref="BH99:BN99"/>
    <mergeCell ref="BO99:BU99"/>
    <mergeCell ref="BH100:BN100"/>
    <mergeCell ref="BO100:BU100"/>
    <mergeCell ref="BH101:BN101"/>
    <mergeCell ref="BO101:BU101"/>
    <mergeCell ref="BD101:BG101"/>
    <mergeCell ref="AV101:AY101"/>
    <mergeCell ref="AJ98:AM98"/>
    <mergeCell ref="AN98:AQ98"/>
    <mergeCell ref="T99:W99"/>
    <mergeCell ref="X99:AA99"/>
    <mergeCell ref="AB99:AE99"/>
    <mergeCell ref="AR99:AU99"/>
    <mergeCell ref="B97:M97"/>
    <mergeCell ref="N97:P97"/>
    <mergeCell ref="Q97:S97"/>
    <mergeCell ref="T97:W97"/>
    <mergeCell ref="X97:AA97"/>
    <mergeCell ref="AB97:AE97"/>
    <mergeCell ref="AR97:AU97"/>
    <mergeCell ref="BX93:CA93"/>
    <mergeCell ref="CB93:CE93"/>
    <mergeCell ref="BN92:BP92"/>
    <mergeCell ref="BQ92:BS92"/>
    <mergeCell ref="BK93:BM93"/>
    <mergeCell ref="BN93:BP93"/>
    <mergeCell ref="BQ93:BS93"/>
    <mergeCell ref="B96:M96"/>
    <mergeCell ref="N96:P96"/>
    <mergeCell ref="Q96:S96"/>
    <mergeCell ref="T96:W96"/>
    <mergeCell ref="X96:AA96"/>
    <mergeCell ref="AB96:AE96"/>
    <mergeCell ref="AR96:AU96"/>
    <mergeCell ref="AJ96:AM96"/>
    <mergeCell ref="AN96:AQ96"/>
    <mergeCell ref="AF96:AI96"/>
    <mergeCell ref="AV92:AY92"/>
    <mergeCell ref="AZ92:BC92"/>
    <mergeCell ref="AZ96:BC96"/>
    <mergeCell ref="BD96:BG96"/>
    <mergeCell ref="AV96:AY96"/>
    <mergeCell ref="AB93:AE93"/>
    <mergeCell ref="BH97:BN97"/>
    <mergeCell ref="BV95:CU101"/>
    <mergeCell ref="CR90:CU90"/>
    <mergeCell ref="CF90:CI90"/>
    <mergeCell ref="CJ90:CQ90"/>
    <mergeCell ref="CR89:CU89"/>
    <mergeCell ref="BX89:CA89"/>
    <mergeCell ref="CB89:CE89"/>
    <mergeCell ref="B89:M89"/>
    <mergeCell ref="N89:P89"/>
    <mergeCell ref="Q89:S89"/>
    <mergeCell ref="T89:W89"/>
    <mergeCell ref="BD90:BG90"/>
    <mergeCell ref="AV90:AY90"/>
    <mergeCell ref="B95:M95"/>
    <mergeCell ref="BT90:BW90"/>
    <mergeCell ref="BX90:CA90"/>
    <mergeCell ref="CB90:CE90"/>
    <mergeCell ref="CF89:CI89"/>
    <mergeCell ref="CJ89:CQ89"/>
    <mergeCell ref="BQ90:BS90"/>
    <mergeCell ref="BQ91:BS91"/>
    <mergeCell ref="CR91:CU91"/>
    <mergeCell ref="BT91:BW91"/>
    <mergeCell ref="BX91:CA91"/>
    <mergeCell ref="CB91:CE91"/>
    <mergeCell ref="CF91:CI91"/>
    <mergeCell ref="CJ91:CQ91"/>
    <mergeCell ref="CR93:CU93"/>
    <mergeCell ref="AJ91:AM91"/>
    <mergeCell ref="AN91:AQ91"/>
    <mergeCell ref="AF91:AI91"/>
    <mergeCell ref="AZ91:BC91"/>
    <mergeCell ref="BD91:BG91"/>
    <mergeCell ref="AV91:AY91"/>
    <mergeCell ref="B92:M92"/>
    <mergeCell ref="N92:P92"/>
    <mergeCell ref="AB89:AE89"/>
    <mergeCell ref="AR89:AU89"/>
    <mergeCell ref="AJ89:AM89"/>
    <mergeCell ref="AN89:AQ89"/>
    <mergeCell ref="BH96:BN96"/>
    <mergeCell ref="Q91:S91"/>
    <mergeCell ref="T91:W91"/>
    <mergeCell ref="X91:AA91"/>
    <mergeCell ref="AB91:AE91"/>
    <mergeCell ref="AR91:AU91"/>
    <mergeCell ref="AF90:AI90"/>
    <mergeCell ref="AZ90:BC90"/>
    <mergeCell ref="AJ90:AM90"/>
    <mergeCell ref="AN90:AQ90"/>
    <mergeCell ref="X90:AA90"/>
    <mergeCell ref="AB90:AE90"/>
    <mergeCell ref="AR90:AU90"/>
    <mergeCell ref="BD92:BG92"/>
    <mergeCell ref="AR93:AU93"/>
    <mergeCell ref="AJ93:AM93"/>
    <mergeCell ref="AN93:AQ93"/>
    <mergeCell ref="AF89:AI89"/>
    <mergeCell ref="AZ89:BC89"/>
    <mergeCell ref="AB95:AQ95"/>
    <mergeCell ref="AR95:BG95"/>
    <mergeCell ref="BH95:BU95"/>
    <mergeCell ref="BT89:BW89"/>
    <mergeCell ref="BD89:BG89"/>
    <mergeCell ref="AV89:AY89"/>
    <mergeCell ref="N88:P88"/>
    <mergeCell ref="Q88:S88"/>
    <mergeCell ref="AK78:AM78"/>
    <mergeCell ref="AN78:AP78"/>
    <mergeCell ref="AQ78:AS78"/>
    <mergeCell ref="AT78:AV78"/>
    <mergeCell ref="AN79:AP79"/>
    <mergeCell ref="AQ79:AS79"/>
    <mergeCell ref="AT79:AV79"/>
    <mergeCell ref="AW79:AY79"/>
    <mergeCell ref="Z80:AA80"/>
    <mergeCell ref="AB80:AD80"/>
    <mergeCell ref="N78:R78"/>
    <mergeCell ref="S78:W78"/>
    <mergeCell ref="AN80:AP80"/>
    <mergeCell ref="AQ80:AS80"/>
    <mergeCell ref="AT80:AV80"/>
    <mergeCell ref="S80:W80"/>
    <mergeCell ref="AW78:AY78"/>
    <mergeCell ref="AK83:AM83"/>
    <mergeCell ref="AN83:AP83"/>
    <mergeCell ref="AQ83:AS83"/>
    <mergeCell ref="AK74:AM74"/>
    <mergeCell ref="AZ81:BB81"/>
    <mergeCell ref="BH70:BQ70"/>
    <mergeCell ref="BR70:CA70"/>
    <mergeCell ref="T88:W88"/>
    <mergeCell ref="X88:AA88"/>
    <mergeCell ref="CJ88:CQ88"/>
    <mergeCell ref="CR88:CU88"/>
    <mergeCell ref="BT88:BW88"/>
    <mergeCell ref="BX88:CA88"/>
    <mergeCell ref="CB88:CE88"/>
    <mergeCell ref="CF88:CI88"/>
    <mergeCell ref="AR88:AU88"/>
    <mergeCell ref="AJ88:AM88"/>
    <mergeCell ref="AN88:AQ88"/>
    <mergeCell ref="AF88:AI88"/>
    <mergeCell ref="BQ88:BS88"/>
    <mergeCell ref="BH73:BQ73"/>
    <mergeCell ref="BH74:BQ74"/>
    <mergeCell ref="CB74:CK74"/>
    <mergeCell ref="W72:AA72"/>
    <mergeCell ref="BF83:BG83"/>
    <mergeCell ref="BC81:BE81"/>
    <mergeCell ref="BH87:CU87"/>
    <mergeCell ref="AW81:AY81"/>
    <mergeCell ref="BH69:BQ69"/>
    <mergeCell ref="BR69:CA69"/>
    <mergeCell ref="CB69:CK69"/>
    <mergeCell ref="BF69:BG69"/>
    <mergeCell ref="AQ69:AS69"/>
    <mergeCell ref="AZ69:BB69"/>
    <mergeCell ref="BC69:BE69"/>
    <mergeCell ref="AT69:AV69"/>
    <mergeCell ref="AW69:AY69"/>
    <mergeCell ref="AZ74:BB74"/>
    <mergeCell ref="BC74:BE74"/>
    <mergeCell ref="BF74:BG74"/>
    <mergeCell ref="AT73:AV73"/>
    <mergeCell ref="AW73:AY73"/>
    <mergeCell ref="AZ73:BB73"/>
    <mergeCell ref="BC73:BE73"/>
    <mergeCell ref="AT72:AV72"/>
    <mergeCell ref="AW72:AY72"/>
    <mergeCell ref="AZ72:BB72"/>
    <mergeCell ref="BF73:BG73"/>
    <mergeCell ref="AQ71:AS71"/>
    <mergeCell ref="BR73:CA73"/>
    <mergeCell ref="CB73:CK73"/>
    <mergeCell ref="BR74:CA74"/>
    <mergeCell ref="AW70:AY70"/>
    <mergeCell ref="BF70:BG70"/>
    <mergeCell ref="CB70:CK70"/>
    <mergeCell ref="BH71:BQ71"/>
    <mergeCell ref="BR71:CA71"/>
    <mergeCell ref="CB71:CK71"/>
    <mergeCell ref="AW71:AY71"/>
    <mergeCell ref="BF71:BG71"/>
    <mergeCell ref="W71:AA71"/>
    <mergeCell ref="AB71:AD71"/>
    <mergeCell ref="AE71:AG71"/>
    <mergeCell ref="AH71:AJ71"/>
    <mergeCell ref="AK71:AM71"/>
    <mergeCell ref="AE72:AG72"/>
    <mergeCell ref="U71:V71"/>
    <mergeCell ref="U73:V73"/>
    <mergeCell ref="W73:AA73"/>
    <mergeCell ref="AB73:AD73"/>
    <mergeCell ref="AE73:AG73"/>
    <mergeCell ref="AH73:AJ73"/>
    <mergeCell ref="AK73:AM73"/>
    <mergeCell ref="AN73:AP73"/>
    <mergeCell ref="AQ73:AS73"/>
    <mergeCell ref="U70:V70"/>
    <mergeCell ref="W70:AA70"/>
    <mergeCell ref="S51:W51"/>
    <mergeCell ref="X51:AA51"/>
    <mergeCell ref="BC55:BE55"/>
    <mergeCell ref="AQ56:AS56"/>
    <mergeCell ref="AT56:AV56"/>
    <mergeCell ref="AW56:AY56"/>
    <mergeCell ref="AZ56:BB56"/>
    <mergeCell ref="BC56:BE56"/>
    <mergeCell ref="AQ57:AS57"/>
    <mergeCell ref="AT58:AV58"/>
    <mergeCell ref="AW58:AY58"/>
    <mergeCell ref="AZ58:BB58"/>
    <mergeCell ref="BC58:BE58"/>
    <mergeCell ref="AT57:AV57"/>
    <mergeCell ref="AQ58:AS58"/>
    <mergeCell ref="AH58:AJ58"/>
    <mergeCell ref="AK58:AM58"/>
    <mergeCell ref="AB51:AF51"/>
    <mergeCell ref="AB52:AF52"/>
    <mergeCell ref="S52:W52"/>
    <mergeCell ref="X52:AA52"/>
    <mergeCell ref="S55:W55"/>
    <mergeCell ref="X55:AA55"/>
    <mergeCell ref="AB55:AD55"/>
    <mergeCell ref="AE55:AG55"/>
    <mergeCell ref="AH55:AJ55"/>
    <mergeCell ref="AK55:AM55"/>
    <mergeCell ref="AN56:AP56"/>
    <mergeCell ref="AB49:AF49"/>
    <mergeCell ref="AB50:AF50"/>
    <mergeCell ref="AN58:AP58"/>
    <mergeCell ref="B59:C59"/>
    <mergeCell ref="S42:W42"/>
    <mergeCell ref="X42:AA42"/>
    <mergeCell ref="AB42:AF42"/>
    <mergeCell ref="B54:AA54"/>
    <mergeCell ref="N56:R56"/>
    <mergeCell ref="S56:W56"/>
    <mergeCell ref="X56:AA56"/>
    <mergeCell ref="AB56:AD56"/>
    <mergeCell ref="AE56:AG56"/>
    <mergeCell ref="AH56:AJ56"/>
    <mergeCell ref="AK56:AM56"/>
    <mergeCell ref="AB54:AG54"/>
    <mergeCell ref="C68:AA68"/>
    <mergeCell ref="AB68:AG68"/>
    <mergeCell ref="AH68:AM68"/>
    <mergeCell ref="X59:AA59"/>
    <mergeCell ref="B60:C60"/>
    <mergeCell ref="D60:M60"/>
    <mergeCell ref="N60:R60"/>
    <mergeCell ref="S60:W60"/>
    <mergeCell ref="X60:AA60"/>
    <mergeCell ref="AB60:AD60"/>
    <mergeCell ref="AE60:AG60"/>
    <mergeCell ref="AH60:AJ60"/>
    <mergeCell ref="AK60:AM60"/>
    <mergeCell ref="D43:I43"/>
    <mergeCell ref="J43:M43"/>
    <mergeCell ref="N43:R43"/>
    <mergeCell ref="AB37:AF37"/>
    <mergeCell ref="AB38:AF38"/>
    <mergeCell ref="AB39:AF39"/>
    <mergeCell ref="AB41:AF41"/>
    <mergeCell ref="AB40:AF40"/>
    <mergeCell ref="AZ57:BB57"/>
    <mergeCell ref="BC57:BE57"/>
    <mergeCell ref="AB57:AD57"/>
    <mergeCell ref="AE57:AG57"/>
    <mergeCell ref="AH57:AJ57"/>
    <mergeCell ref="D58:M58"/>
    <mergeCell ref="N58:R58"/>
    <mergeCell ref="S58:W58"/>
    <mergeCell ref="X58:AA58"/>
    <mergeCell ref="AB58:AD58"/>
    <mergeCell ref="AE58:AG58"/>
    <mergeCell ref="D47:I47"/>
    <mergeCell ref="AZ54:BE54"/>
    <mergeCell ref="AW55:AY55"/>
    <mergeCell ref="AZ55:BB55"/>
    <mergeCell ref="AB48:AF48"/>
    <mergeCell ref="S43:W43"/>
    <mergeCell ref="X43:AA43"/>
    <mergeCell ref="AB43:AF43"/>
    <mergeCell ref="D44:I44"/>
    <mergeCell ref="J44:M44"/>
    <mergeCell ref="N44:R44"/>
    <mergeCell ref="S44:W44"/>
    <mergeCell ref="X44:AA44"/>
    <mergeCell ref="AB44:AF44"/>
    <mergeCell ref="D45:I45"/>
    <mergeCell ref="AW57:AY57"/>
    <mergeCell ref="B38:C38"/>
    <mergeCell ref="AG27:AH27"/>
    <mergeCell ref="AI27:AK27"/>
    <mergeCell ref="C28:F28"/>
    <mergeCell ref="G28:J28"/>
    <mergeCell ref="K28:N28"/>
    <mergeCell ref="O28:P28"/>
    <mergeCell ref="Q28:S28"/>
    <mergeCell ref="U28:X28"/>
    <mergeCell ref="AH54:AM54"/>
    <mergeCell ref="AB45:AF45"/>
    <mergeCell ref="D46:I46"/>
    <mergeCell ref="J46:M46"/>
    <mergeCell ref="N46:R46"/>
    <mergeCell ref="S46:W46"/>
    <mergeCell ref="X46:AA46"/>
    <mergeCell ref="AB46:AF46"/>
    <mergeCell ref="J47:M47"/>
    <mergeCell ref="N47:R47"/>
    <mergeCell ref="S47:W47"/>
    <mergeCell ref="B42:C42"/>
    <mergeCell ref="B43:C43"/>
    <mergeCell ref="D37:I37"/>
    <mergeCell ref="J37:M37"/>
    <mergeCell ref="N37:R37"/>
    <mergeCell ref="S37:W37"/>
    <mergeCell ref="X37:AA37"/>
    <mergeCell ref="D38:I38"/>
    <mergeCell ref="J38:M38"/>
    <mergeCell ref="N38:R38"/>
    <mergeCell ref="S38:W38"/>
    <mergeCell ref="X38:AA38"/>
    <mergeCell ref="B37:C37"/>
    <mergeCell ref="U20:X20"/>
    <mergeCell ref="Y20:AB20"/>
    <mergeCell ref="AC20:AF20"/>
    <mergeCell ref="AG20:AH20"/>
    <mergeCell ref="AI20:AK20"/>
    <mergeCell ref="U21:X21"/>
    <mergeCell ref="Y21:AB21"/>
    <mergeCell ref="C27:F27"/>
    <mergeCell ref="G27:J27"/>
    <mergeCell ref="K27:N27"/>
    <mergeCell ref="O27:P27"/>
    <mergeCell ref="Q27:S27"/>
    <mergeCell ref="U27:X27"/>
    <mergeCell ref="Y27:AB27"/>
    <mergeCell ref="AC27:AF27"/>
    <mergeCell ref="D41:I41"/>
    <mergeCell ref="J41:M41"/>
    <mergeCell ref="N41:R41"/>
    <mergeCell ref="S41:W41"/>
    <mergeCell ref="X41:AA41"/>
    <mergeCell ref="AC21:AF21"/>
    <mergeCell ref="AG21:AH21"/>
    <mergeCell ref="AI21:AK21"/>
    <mergeCell ref="U22:X22"/>
    <mergeCell ref="Y22:AB22"/>
    <mergeCell ref="AC22:AF22"/>
    <mergeCell ref="AG22:AH22"/>
    <mergeCell ref="AI22:AK22"/>
    <mergeCell ref="U23:X23"/>
    <mergeCell ref="Y23:AB23"/>
    <mergeCell ref="AC23:AF23"/>
    <mergeCell ref="G23:J23"/>
    <mergeCell ref="K23:N23"/>
    <mergeCell ref="O23:P23"/>
    <mergeCell ref="Q23:S23"/>
    <mergeCell ref="C20:F20"/>
    <mergeCell ref="G20:J20"/>
    <mergeCell ref="K20:N20"/>
    <mergeCell ref="C21:F21"/>
    <mergeCell ref="G21:J21"/>
    <mergeCell ref="K21:N21"/>
    <mergeCell ref="O21:P21"/>
    <mergeCell ref="Q21:S21"/>
    <mergeCell ref="C22:F22"/>
    <mergeCell ref="G22:J22"/>
    <mergeCell ref="K22:N22"/>
    <mergeCell ref="O22:P22"/>
    <mergeCell ref="Q22:S22"/>
    <mergeCell ref="O20:P20"/>
    <mergeCell ref="Q20:S20"/>
    <mergeCell ref="AI23:AK23"/>
    <mergeCell ref="AM19:AP19"/>
    <mergeCell ref="AQ19:AT19"/>
    <mergeCell ref="AU19:AX19"/>
    <mergeCell ref="AM22:AP22"/>
    <mergeCell ref="AC14:AF14"/>
    <mergeCell ref="AG14:AH14"/>
    <mergeCell ref="AI14:AK14"/>
    <mergeCell ref="AC15:AF15"/>
    <mergeCell ref="AG15:AH15"/>
    <mergeCell ref="AI15:AK15"/>
    <mergeCell ref="AC16:AF16"/>
    <mergeCell ref="AG16:AH16"/>
    <mergeCell ref="AI16:AK16"/>
    <mergeCell ref="U17:X17"/>
    <mergeCell ref="Y17:AB17"/>
    <mergeCell ref="AI18:AK18"/>
    <mergeCell ref="U19:X19"/>
    <mergeCell ref="AC17:AF17"/>
    <mergeCell ref="AG17:AH17"/>
    <mergeCell ref="AI17:AK17"/>
    <mergeCell ref="U18:X18"/>
    <mergeCell ref="Y18:AB18"/>
    <mergeCell ref="AC18:AF18"/>
    <mergeCell ref="AG18:AH18"/>
    <mergeCell ref="AG23:AH23"/>
    <mergeCell ref="AM16:AP16"/>
    <mergeCell ref="AQ16:AT16"/>
    <mergeCell ref="AU16:AX16"/>
    <mergeCell ref="AM20:AP20"/>
    <mergeCell ref="AQ20:AT20"/>
    <mergeCell ref="AU20:AX20"/>
    <mergeCell ref="AA7:AF7"/>
    <mergeCell ref="AS7:AX7"/>
    <mergeCell ref="AG7:AM7"/>
    <mergeCell ref="AN7:AR7"/>
    <mergeCell ref="U13:X13"/>
    <mergeCell ref="Y13:AB13"/>
    <mergeCell ref="AC13:AF13"/>
    <mergeCell ref="AG13:AH13"/>
    <mergeCell ref="AI13:AK13"/>
    <mergeCell ref="U14:X14"/>
    <mergeCell ref="C15:F15"/>
    <mergeCell ref="G15:J15"/>
    <mergeCell ref="K15:N15"/>
    <mergeCell ref="O15:P15"/>
    <mergeCell ref="Q15:S15"/>
    <mergeCell ref="C16:F16"/>
    <mergeCell ref="G16:J16"/>
    <mergeCell ref="K16:N16"/>
    <mergeCell ref="O16:P16"/>
    <mergeCell ref="Q16:S16"/>
    <mergeCell ref="C13:F13"/>
    <mergeCell ref="G13:J13"/>
    <mergeCell ref="K13:N13"/>
    <mergeCell ref="O13:P13"/>
    <mergeCell ref="Q13:S13"/>
    <mergeCell ref="C14:F14"/>
    <mergeCell ref="G14:J14"/>
    <mergeCell ref="K14:N14"/>
    <mergeCell ref="O14:P14"/>
    <mergeCell ref="Q14:S14"/>
    <mergeCell ref="AG9:AX9"/>
    <mergeCell ref="AA10:AF10"/>
    <mergeCell ref="AG10:AX10"/>
    <mergeCell ref="B9:T9"/>
    <mergeCell ref="U9:Y9"/>
    <mergeCell ref="AS8:AX8"/>
    <mergeCell ref="AG8:AM8"/>
    <mergeCell ref="AN8:AR8"/>
    <mergeCell ref="B12:S12"/>
    <mergeCell ref="Y14:AB14"/>
    <mergeCell ref="U15:X15"/>
    <mergeCell ref="Y15:AB15"/>
    <mergeCell ref="U16:X16"/>
    <mergeCell ref="Y16:AB16"/>
    <mergeCell ref="C19:F19"/>
    <mergeCell ref="G19:J19"/>
    <mergeCell ref="K19:N19"/>
    <mergeCell ref="O19:P19"/>
    <mergeCell ref="Q19:S19"/>
    <mergeCell ref="C17:F17"/>
    <mergeCell ref="G17:J17"/>
    <mergeCell ref="K17:N17"/>
    <mergeCell ref="O17:P17"/>
    <mergeCell ref="Q17:S17"/>
    <mergeCell ref="C18:F18"/>
    <mergeCell ref="G18:J18"/>
    <mergeCell ref="K18:N18"/>
    <mergeCell ref="O18:P18"/>
    <mergeCell ref="Q18:S18"/>
    <mergeCell ref="Y19:AB19"/>
    <mergeCell ref="AC19:AF19"/>
    <mergeCell ref="AG19:AH19"/>
    <mergeCell ref="AI19:AK19"/>
    <mergeCell ref="B10:T10"/>
    <mergeCell ref="B2:F2"/>
    <mergeCell ref="G2:Y2"/>
    <mergeCell ref="AA2:AF2"/>
    <mergeCell ref="AG2:AX2"/>
    <mergeCell ref="B3:F3"/>
    <mergeCell ref="G3:Y3"/>
    <mergeCell ref="AE3:AF3"/>
    <mergeCell ref="AG3:AX3"/>
    <mergeCell ref="B4:F4"/>
    <mergeCell ref="G4:Y4"/>
    <mergeCell ref="AE4:AF4"/>
    <mergeCell ref="AG4:AX4"/>
    <mergeCell ref="B5:F5"/>
    <mergeCell ref="G5:Y5"/>
    <mergeCell ref="AE5:AF5"/>
    <mergeCell ref="AG5:AX5"/>
    <mergeCell ref="B6:F6"/>
    <mergeCell ref="G6:Y6"/>
    <mergeCell ref="AE6:AF6"/>
    <mergeCell ref="AG6:AX6"/>
    <mergeCell ref="AA3:AD4"/>
    <mergeCell ref="AA5:AD6"/>
    <mergeCell ref="B7:F7"/>
    <mergeCell ref="G7:Y7"/>
    <mergeCell ref="AT74:AV74"/>
    <mergeCell ref="AW74:AY74"/>
    <mergeCell ref="D74:M74"/>
    <mergeCell ref="N74:R74"/>
    <mergeCell ref="S74:T74"/>
    <mergeCell ref="AA8:AF8"/>
    <mergeCell ref="AA9:AF9"/>
    <mergeCell ref="AZ78:BB78"/>
    <mergeCell ref="BC78:BE78"/>
    <mergeCell ref="BF72:BG72"/>
    <mergeCell ref="AN74:AP74"/>
    <mergeCell ref="BF82:BG82"/>
    <mergeCell ref="AW83:AY83"/>
    <mergeCell ref="BF78:BG78"/>
    <mergeCell ref="BF80:BG80"/>
    <mergeCell ref="AZ77:BE77"/>
    <mergeCell ref="AZ83:BB83"/>
    <mergeCell ref="BC83:BE83"/>
    <mergeCell ref="BC79:BE79"/>
    <mergeCell ref="BF79:BG79"/>
    <mergeCell ref="AZ80:BB80"/>
    <mergeCell ref="BC80:BE80"/>
    <mergeCell ref="AE70:AG70"/>
    <mergeCell ref="AH70:AJ70"/>
    <mergeCell ref="AK70:AM70"/>
    <mergeCell ref="AN70:AP70"/>
    <mergeCell ref="AQ70:AS70"/>
    <mergeCell ref="AZ70:BB70"/>
    <mergeCell ref="BC70:BE70"/>
    <mergeCell ref="AT70:AV70"/>
    <mergeCell ref="BF55:CI55"/>
    <mergeCell ref="BF56:CI56"/>
    <mergeCell ref="BF57:CI57"/>
    <mergeCell ref="BF58:CI58"/>
    <mergeCell ref="BF59:CI59"/>
    <mergeCell ref="BF60:CI60"/>
    <mergeCell ref="BF61:CI61"/>
    <mergeCell ref="BF62:CI62"/>
    <mergeCell ref="BF63:CI63"/>
    <mergeCell ref="BF64:CI64"/>
    <mergeCell ref="BF65:CI65"/>
    <mergeCell ref="BH78:CK78"/>
    <mergeCell ref="BH79:CK79"/>
    <mergeCell ref="BH80:CK80"/>
    <mergeCell ref="BH81:CK81"/>
    <mergeCell ref="BH82:CK82"/>
    <mergeCell ref="BH83:CK83"/>
    <mergeCell ref="B67:BG67"/>
    <mergeCell ref="B77:AA77"/>
    <mergeCell ref="B55:C55"/>
    <mergeCell ref="D55:M55"/>
    <mergeCell ref="AZ82:BB82"/>
    <mergeCell ref="BC82:BE82"/>
    <mergeCell ref="AB70:AD70"/>
    <mergeCell ref="AN68:AS68"/>
    <mergeCell ref="AZ68:BE68"/>
    <mergeCell ref="B69:C69"/>
    <mergeCell ref="D69:M69"/>
    <mergeCell ref="N69:R69"/>
    <mergeCell ref="S69:T69"/>
    <mergeCell ref="U69:V69"/>
    <mergeCell ref="W69:AA69"/>
    <mergeCell ref="AZ79:BB79"/>
    <mergeCell ref="AB87:AQ87"/>
    <mergeCell ref="AR87:BG87"/>
    <mergeCell ref="T87:AA87"/>
    <mergeCell ref="BH88:BJ88"/>
    <mergeCell ref="BH89:BJ89"/>
    <mergeCell ref="BH90:BJ90"/>
    <mergeCell ref="BH91:BJ91"/>
    <mergeCell ref="BH92:BJ92"/>
    <mergeCell ref="BH93:BJ93"/>
    <mergeCell ref="BN88:BP88"/>
    <mergeCell ref="BK88:BM88"/>
    <mergeCell ref="BN89:BP89"/>
    <mergeCell ref="BK89:BM89"/>
    <mergeCell ref="BK90:BM90"/>
    <mergeCell ref="BN90:BP90"/>
    <mergeCell ref="BK91:BM91"/>
    <mergeCell ref="BN91:BP91"/>
    <mergeCell ref="BK92:BM92"/>
    <mergeCell ref="B86:BH86"/>
    <mergeCell ref="BD88:BG88"/>
    <mergeCell ref="AV88:AY88"/>
    <mergeCell ref="AB88:AE88"/>
    <mergeCell ref="AZ88:BC88"/>
    <mergeCell ref="AW82:AY82"/>
    <mergeCell ref="Z81:AA81"/>
    <mergeCell ref="AT82:AV82"/>
    <mergeCell ref="AH82:AJ82"/>
    <mergeCell ref="AK82:AM82"/>
    <mergeCell ref="AN82:AP82"/>
    <mergeCell ref="AQ82:AS82"/>
    <mergeCell ref="D82:M82"/>
    <mergeCell ref="AG28:AH28"/>
    <mergeCell ref="AI28:AK28"/>
    <mergeCell ref="AC30:AF30"/>
    <mergeCell ref="AG30:AH30"/>
    <mergeCell ref="AI30:AK30"/>
    <mergeCell ref="C29:F29"/>
    <mergeCell ref="G29:J29"/>
    <mergeCell ref="K29:N29"/>
    <mergeCell ref="C25:F25"/>
    <mergeCell ref="G25:J25"/>
    <mergeCell ref="K25:N25"/>
    <mergeCell ref="O25:P25"/>
    <mergeCell ref="Q25:S25"/>
    <mergeCell ref="U25:X25"/>
    <mergeCell ref="Y25:AB25"/>
    <mergeCell ref="AC25:AF25"/>
    <mergeCell ref="AG25:AH25"/>
    <mergeCell ref="AI25:AK25"/>
    <mergeCell ref="C26:F26"/>
    <mergeCell ref="G26:J26"/>
    <mergeCell ref="K26:N26"/>
    <mergeCell ref="O26:P26"/>
    <mergeCell ref="Q26:S26"/>
    <mergeCell ref="U26:X26"/>
    <mergeCell ref="Y26:AB26"/>
    <mergeCell ref="AC26:AF26"/>
    <mergeCell ref="AG26:AH26"/>
    <mergeCell ref="AI26:AK26"/>
    <mergeCell ref="AG24:AH24"/>
    <mergeCell ref="AI24:AK24"/>
    <mergeCell ref="Q33:S33"/>
    <mergeCell ref="U33:X33"/>
    <mergeCell ref="Y33:AB33"/>
    <mergeCell ref="AC33:AF33"/>
    <mergeCell ref="AG33:AH33"/>
    <mergeCell ref="AI33:AK33"/>
    <mergeCell ref="O32:P32"/>
    <mergeCell ref="Q32:S32"/>
    <mergeCell ref="U32:X32"/>
    <mergeCell ref="Y32:AB32"/>
    <mergeCell ref="AC32:AF32"/>
    <mergeCell ref="AG32:AH32"/>
    <mergeCell ref="AI32:AK32"/>
    <mergeCell ref="C31:F31"/>
    <mergeCell ref="G31:J31"/>
    <mergeCell ref="K31:N31"/>
    <mergeCell ref="O31:P31"/>
    <mergeCell ref="Q31:S31"/>
    <mergeCell ref="U31:X31"/>
    <mergeCell ref="Y31:AB31"/>
    <mergeCell ref="AC31:AF31"/>
    <mergeCell ref="AG31:AH31"/>
    <mergeCell ref="AI31:AK31"/>
    <mergeCell ref="C30:F30"/>
    <mergeCell ref="AC29:AF29"/>
    <mergeCell ref="AG29:AH29"/>
    <mergeCell ref="AI29:AK29"/>
    <mergeCell ref="Q29:S29"/>
    <mergeCell ref="U29:X29"/>
    <mergeCell ref="Y29:AB29"/>
    <mergeCell ref="U10:Y10"/>
    <mergeCell ref="B36:AF36"/>
    <mergeCell ref="C33:F33"/>
    <mergeCell ref="G33:J33"/>
    <mergeCell ref="K33:N33"/>
    <mergeCell ref="O33:P33"/>
    <mergeCell ref="B103:I103"/>
    <mergeCell ref="B91:M91"/>
    <mergeCell ref="N91:P91"/>
    <mergeCell ref="C32:F32"/>
    <mergeCell ref="G32:J32"/>
    <mergeCell ref="K32:N32"/>
    <mergeCell ref="C24:F24"/>
    <mergeCell ref="G24:J24"/>
    <mergeCell ref="B8:F8"/>
    <mergeCell ref="G8:Y8"/>
    <mergeCell ref="K24:N24"/>
    <mergeCell ref="O24:P24"/>
    <mergeCell ref="Q24:S24"/>
    <mergeCell ref="U24:X24"/>
    <mergeCell ref="Y24:AB24"/>
    <mergeCell ref="AC24:AF24"/>
    <mergeCell ref="O29:P29"/>
    <mergeCell ref="U30:X30"/>
    <mergeCell ref="G30:J30"/>
    <mergeCell ref="K30:N30"/>
    <mergeCell ref="O30:P30"/>
    <mergeCell ref="Q30:S30"/>
    <mergeCell ref="Y30:AB30"/>
    <mergeCell ref="Y28:AB28"/>
    <mergeCell ref="AC28:AF28"/>
    <mergeCell ref="C23:F23"/>
  </mergeCells>
  <phoneticPr fontId="3" type="Hiragana"/>
  <conditionalFormatting sqref="B97:AI101">
    <cfRule type="containsBlanks" dxfId="12" priority="3">
      <formula>LEN(TRIM(B97))=0</formula>
    </cfRule>
  </conditionalFormatting>
  <conditionalFormatting sqref="C14:N33 Q14:S33 AM14:AX33 BA14:BC33">
    <cfRule type="containsBlanks" dxfId="11" priority="12">
      <formula>LEN(TRIM(C14))=0</formula>
    </cfRule>
  </conditionalFormatting>
  <conditionalFormatting sqref="D56:AD65">
    <cfRule type="containsBlanks" dxfId="10" priority="47">
      <formula>LEN(TRIM(D56))=0</formula>
    </cfRule>
  </conditionalFormatting>
  <conditionalFormatting sqref="D70:AD74">
    <cfRule type="containsBlanks" dxfId="9" priority="46">
      <formula>LEN(TRIM(D70))=0</formula>
    </cfRule>
  </conditionalFormatting>
  <conditionalFormatting sqref="D38:AF52">
    <cfRule type="containsBlanks" dxfId="8" priority="2">
      <formula>LEN(TRIM(D38))=0</formula>
    </cfRule>
  </conditionalFormatting>
  <conditionalFormatting sqref="G2:Y8">
    <cfRule type="containsBlanks" dxfId="7" priority="1">
      <formula>LEN(TRIM(G2))=0</formula>
    </cfRule>
  </conditionalFormatting>
  <conditionalFormatting sqref="U9:Y10">
    <cfRule type="containsBlanks" dxfId="6" priority="13">
      <formula>LEN(TRIM(U9))=0</formula>
    </cfRule>
  </conditionalFormatting>
  <conditionalFormatting sqref="U14:AF33 AI14:AK33">
    <cfRule type="containsBlanks" dxfId="5" priority="10">
      <formula>LEN(TRIM(U14))=0</formula>
    </cfRule>
  </conditionalFormatting>
  <conditionalFormatting sqref="AG2:AX6 AG7:AM8 AS7:AX8 AG9:AX10 AT56:AV65 BF56:CI65 AT70:AV74 BH70:CK74 D79:AD83 AT79:AV83 BH79:CK83 B89:AI93 AR89:AY93 CB89:CU93">
    <cfRule type="containsBlanks" dxfId="4" priority="51">
      <formula>LEN(TRIM(B2))=0</formula>
    </cfRule>
  </conditionalFormatting>
  <conditionalFormatting sqref="AR97:AY101">
    <cfRule type="containsBlanks" dxfId="3" priority="43">
      <formula>LEN(TRIM(AR97))=0</formula>
    </cfRule>
  </conditionalFormatting>
  <conditionalFormatting sqref="BH89:BH93 BK89:BK93 BN89:BN93 BQ89:BQ93 L104:AS105 L107:AS108">
    <cfRule type="containsBlanks" dxfId="2" priority="53">
      <formula>LEN(TRIM(L89))=0</formula>
    </cfRule>
  </conditionalFormatting>
  <conditionalFormatting sqref="BH97:BH101 BO97:BO101">
    <cfRule type="containsBlanks" dxfId="1" priority="44">
      <formula>LEN(TRIM(BH97))=0</formula>
    </cfRule>
  </conditionalFormatting>
  <conditionalFormatting sqref="BH18:BJ19">
    <cfRule type="containsBlanks" dxfId="0" priority="11">
      <formula>LEN(TRIM(BH18))=0</formula>
    </cfRule>
  </conditionalFormatting>
  <dataValidations count="6">
    <dataValidation type="list" allowBlank="1" showInputMessage="1" showErrorMessage="1" sqref="U9:Y9" xr:uid="{00000000-0002-0000-0300-000000000000}">
      <formula1>"税抜,税込"</formula1>
    </dataValidation>
    <dataValidation type="list" allowBlank="1" showInputMessage="1" showErrorMessage="1" sqref="BH70:BQ74" xr:uid="{00000000-0002-0000-0300-000001000000}">
      <formula1>"配布場所,掲載場所"</formula1>
    </dataValidation>
    <dataValidation type="list" allowBlank="1" showInputMessage="1" showErrorMessage="1" sqref="W70:AA74" xr:uid="{00000000-0002-0000-0300-000003000000}">
      <formula1>"作製費"</formula1>
    </dataValidation>
    <dataValidation type="list" allowBlank="1" showInputMessage="1" showErrorMessage="1" sqref="BS14:BU33 BA14:BC33 Q14:S33 AI14:AK33" xr:uid="{00000000-0002-0000-0300-000002000000}">
      <formula1>"脳損傷,その他"</formula1>
    </dataValidation>
    <dataValidation type="list" allowBlank="1" showInputMessage="1" showErrorMessage="1" sqref="U10:Y10" xr:uid="{BFE1A3E1-4C9F-45FA-B330-FC189EC92F1D}">
      <formula1>"週30時間以上,週30時間未満"</formula1>
    </dataValidation>
    <dataValidation type="list" allowBlank="1" showInputMessage="1" showErrorMessage="1" sqref="T89:W93 T97:W101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154"/>
  <sheetViews>
    <sheetView showZeros="0" view="pageBreakPreview" zoomScaleNormal="100" zoomScaleSheetLayoutView="100" workbookViewId="0">
      <pane ySplit="5" topLeftCell="A6" activePane="bottomLeft" state="frozen"/>
      <selection activeCell="AI1" sqref="AI1:AU1"/>
      <selection pane="bottomLeft" activeCell="AH1" sqref="AH1:AU1"/>
    </sheetView>
  </sheetViews>
  <sheetFormatPr defaultColWidth="2.5" defaultRowHeight="15" x14ac:dyDescent="0.45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19921875" style="12" customWidth="1"/>
    <col min="32" max="32" width="2.5" style="12"/>
    <col min="33" max="33" width="9.19921875" style="12" customWidth="1"/>
    <col min="34" max="16384" width="2.5" style="12"/>
  </cols>
  <sheetData>
    <row r="1" spans="1:47" ht="15.75" customHeight="1" x14ac:dyDescent="0.45">
      <c r="A1" s="300" t="s">
        <v>0</v>
      </c>
      <c r="B1" s="300"/>
      <c r="C1" s="300"/>
      <c r="D1" s="300"/>
      <c r="E1" s="61"/>
      <c r="AA1" s="301">
        <f>入力シート!G6</f>
        <v>0</v>
      </c>
      <c r="AB1" s="301"/>
      <c r="AC1" s="301"/>
      <c r="AD1" s="301"/>
      <c r="AE1" s="301"/>
      <c r="AF1" s="301"/>
      <c r="AG1" s="301"/>
      <c r="AH1" s="12">
        <f>入力シート!G7</f>
        <v>0</v>
      </c>
    </row>
    <row r="2" spans="1:47" x14ac:dyDescent="0.45">
      <c r="A2" s="302" t="s">
        <v>268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</row>
    <row r="3" spans="1:47" ht="15.6" thickBot="1" x14ac:dyDescent="0.5">
      <c r="A3" s="12" t="s">
        <v>269</v>
      </c>
    </row>
    <row r="4" spans="1:47" x14ac:dyDescent="0.45">
      <c r="B4" s="178" t="s">
        <v>270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303"/>
      <c r="W4" s="164" t="s">
        <v>271</v>
      </c>
      <c r="X4" s="161"/>
      <c r="Y4" s="161"/>
      <c r="Z4" s="161"/>
      <c r="AA4" s="161"/>
      <c r="AB4" s="161"/>
      <c r="AC4" s="161"/>
      <c r="AD4" s="161"/>
      <c r="AE4" s="164" t="s">
        <v>5</v>
      </c>
      <c r="AF4" s="161"/>
      <c r="AG4" s="304"/>
      <c r="AH4" s="164" t="s">
        <v>6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5"/>
    </row>
    <row r="5" spans="1:47" x14ac:dyDescent="0.45">
      <c r="B5" s="309" t="s">
        <v>7</v>
      </c>
      <c r="C5" s="306"/>
      <c r="D5" s="306"/>
      <c r="E5" s="306"/>
      <c r="F5" s="306"/>
      <c r="G5" s="306"/>
      <c r="H5" s="306"/>
      <c r="I5" s="306"/>
      <c r="J5" s="306"/>
      <c r="K5" s="307"/>
      <c r="L5" s="305" t="s">
        <v>8</v>
      </c>
      <c r="M5" s="306"/>
      <c r="N5" s="306"/>
      <c r="O5" s="307"/>
      <c r="P5" s="305" t="s">
        <v>9</v>
      </c>
      <c r="Q5" s="306"/>
      <c r="R5" s="306"/>
      <c r="S5" s="306"/>
      <c r="T5" s="306"/>
      <c r="U5" s="306"/>
      <c r="V5" s="307"/>
      <c r="W5" s="286" t="s">
        <v>10</v>
      </c>
      <c r="X5" s="287"/>
      <c r="Y5" s="287"/>
      <c r="Z5" s="288"/>
      <c r="AA5" s="188" t="s">
        <v>11</v>
      </c>
      <c r="AB5" s="151"/>
      <c r="AC5" s="151"/>
      <c r="AD5" s="183"/>
      <c r="AE5" s="305"/>
      <c r="AF5" s="306"/>
      <c r="AG5" s="307"/>
      <c r="AH5" s="305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8"/>
    </row>
    <row r="6" spans="1:47" x14ac:dyDescent="0.45">
      <c r="B6" s="289" t="s">
        <v>12</v>
      </c>
      <c r="C6" s="290"/>
      <c r="D6" s="290"/>
      <c r="E6" s="290"/>
      <c r="F6" s="290"/>
      <c r="G6" s="290"/>
      <c r="H6" s="290"/>
      <c r="I6" s="290"/>
      <c r="J6" s="290"/>
      <c r="K6" s="291"/>
      <c r="L6" s="292"/>
      <c r="M6" s="293"/>
      <c r="N6" s="293"/>
      <c r="O6" s="294"/>
      <c r="P6" s="295"/>
      <c r="Q6" s="296"/>
      <c r="R6" s="296"/>
      <c r="S6" s="296"/>
      <c r="U6" s="243"/>
      <c r="V6" s="273"/>
      <c r="W6" s="297">
        <f>SUM(W7:Z21)</f>
        <v>0</v>
      </c>
      <c r="X6" s="298"/>
      <c r="Y6" s="298"/>
      <c r="Z6" s="299"/>
      <c r="AA6" s="13"/>
      <c r="AB6" s="14"/>
      <c r="AC6" s="14"/>
      <c r="AD6" s="15"/>
      <c r="AE6" s="104"/>
      <c r="AF6" s="14"/>
      <c r="AG6" s="108" t="str">
        <f>IF(ISNA(VLOOKUP(B6,入力シート!$B$38:$BG$39,47,FALSE)),"",VLOOKUP(B6,入力シート!$B$38:$BG$39,47,FALSE))</f>
        <v/>
      </c>
      <c r="AH6" s="283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5"/>
    </row>
    <row r="7" spans="1:47" x14ac:dyDescent="0.45">
      <c r="B7" s="16"/>
      <c r="C7" s="129" t="str">
        <f>IF(入力シート!D38="","",入力シート!D38)</f>
        <v/>
      </c>
      <c r="D7" s="129"/>
      <c r="E7" s="129"/>
      <c r="F7" s="129"/>
      <c r="G7" s="129"/>
      <c r="H7" s="129"/>
      <c r="I7" s="129"/>
      <c r="J7" s="129"/>
      <c r="K7" s="130"/>
      <c r="L7" s="131" t="str">
        <f>IF(入力シート!D38="","",入力シート!N38)</f>
        <v/>
      </c>
      <c r="M7" s="132"/>
      <c r="N7" s="132"/>
      <c r="O7" s="133"/>
      <c r="P7" s="134" t="str">
        <f>IF(入力シート!D38="","",入力シート!N38)</f>
        <v/>
      </c>
      <c r="Q7" s="135"/>
      <c r="R7" s="135"/>
      <c r="S7" s="135"/>
      <c r="T7" s="25" t="str">
        <f>IF(P7="","","－")</f>
        <v/>
      </c>
      <c r="U7" s="135" t="str">
        <f>IF(入力シート!D38="","",入力シート!AG38)</f>
        <v/>
      </c>
      <c r="V7" s="138"/>
      <c r="W7" s="134" t="str">
        <f>IF(入力シート!D38="","",入力シート!AB38)</f>
        <v/>
      </c>
      <c r="X7" s="135"/>
      <c r="Y7" s="135"/>
      <c r="Z7" s="138"/>
      <c r="AA7" s="139" t="str">
        <f>U7</f>
        <v/>
      </c>
      <c r="AB7" s="140"/>
      <c r="AC7" s="140"/>
      <c r="AD7" s="141"/>
      <c r="AE7" s="104" t="str">
        <f>IF(入力シート!D38="","",入力シート!S38)</f>
        <v/>
      </c>
      <c r="AF7" s="52" t="str">
        <f>IF(入力シート!D38="","","～")</f>
        <v/>
      </c>
      <c r="AG7" s="105" t="str">
        <f t="shared" ref="AG7:AG21" si="0">IF(AE7="","","令和7年3月")</f>
        <v/>
      </c>
      <c r="AH7" s="127" t="str">
        <f>CONCATENATE("対象月数 ： ",入力シート!X38)</f>
        <v xml:space="preserve">対象月数 ： 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8"/>
    </row>
    <row r="8" spans="1:47" x14ac:dyDescent="0.45">
      <c r="B8" s="16"/>
      <c r="C8" s="129" t="str">
        <f>IF(入力シート!D39="","",入力シート!D39)</f>
        <v/>
      </c>
      <c r="D8" s="129"/>
      <c r="E8" s="129"/>
      <c r="F8" s="129"/>
      <c r="G8" s="129"/>
      <c r="H8" s="129"/>
      <c r="I8" s="129"/>
      <c r="J8" s="129"/>
      <c r="K8" s="130"/>
      <c r="L8" s="131" t="str">
        <f>IF(入力シート!D39="","",入力シート!N39)</f>
        <v/>
      </c>
      <c r="M8" s="132"/>
      <c r="N8" s="132"/>
      <c r="O8" s="133"/>
      <c r="P8" s="134" t="str">
        <f>IF(入力シート!D39="","",入力シート!N39)</f>
        <v/>
      </c>
      <c r="Q8" s="135"/>
      <c r="R8" s="135"/>
      <c r="S8" s="135"/>
      <c r="T8" s="25" t="str">
        <f t="shared" ref="T8:T21" si="1">IF(P8="","","－")</f>
        <v/>
      </c>
      <c r="U8" s="135" t="str">
        <f>IF(入力シート!D39="","",入力シート!AG39)</f>
        <v/>
      </c>
      <c r="V8" s="138"/>
      <c r="W8" s="134" t="str">
        <f>IF(入力シート!D39="","",入力シート!AB39)</f>
        <v/>
      </c>
      <c r="X8" s="135"/>
      <c r="Y8" s="135"/>
      <c r="Z8" s="138"/>
      <c r="AA8" s="139" t="str">
        <f t="shared" ref="AA8" si="2">U8</f>
        <v/>
      </c>
      <c r="AB8" s="140"/>
      <c r="AC8" s="140"/>
      <c r="AD8" s="141"/>
      <c r="AE8" s="104" t="str">
        <f>IF(入力シート!D39="","",入力シート!S39)</f>
        <v/>
      </c>
      <c r="AF8" s="52" t="str">
        <f>IF(入力シート!D39="","","～")</f>
        <v/>
      </c>
      <c r="AG8" s="105" t="str">
        <f t="shared" si="0"/>
        <v/>
      </c>
      <c r="AH8" s="127" t="str">
        <f>CONCATENATE("対象月数 ： ",入力シート!X39)</f>
        <v xml:space="preserve">対象月数 ： 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8"/>
    </row>
    <row r="9" spans="1:47" x14ac:dyDescent="0.45">
      <c r="B9" s="16"/>
      <c r="C9" s="129" t="str">
        <f>IF(入力シート!D40="","",入力シート!D40)</f>
        <v/>
      </c>
      <c r="D9" s="129"/>
      <c r="E9" s="129"/>
      <c r="F9" s="129"/>
      <c r="G9" s="129"/>
      <c r="H9" s="129"/>
      <c r="I9" s="129"/>
      <c r="J9" s="129"/>
      <c r="K9" s="130"/>
      <c r="L9" s="131" t="str">
        <f>IF(入力シート!D40="","",入力シート!N40)</f>
        <v/>
      </c>
      <c r="M9" s="132"/>
      <c r="N9" s="132"/>
      <c r="O9" s="133"/>
      <c r="P9" s="134" t="str">
        <f>IF(入力シート!D40="","",入力シート!N40)</f>
        <v/>
      </c>
      <c r="Q9" s="135"/>
      <c r="R9" s="135"/>
      <c r="S9" s="135"/>
      <c r="T9" s="25" t="str">
        <f t="shared" si="1"/>
        <v/>
      </c>
      <c r="U9" s="135" t="str">
        <f>IF(入力シート!D40="","",入力シート!AG40)</f>
        <v/>
      </c>
      <c r="V9" s="138"/>
      <c r="W9" s="134" t="str">
        <f>IF(入力シート!D40="","",入力シート!AB40)</f>
        <v/>
      </c>
      <c r="X9" s="135"/>
      <c r="Y9" s="135"/>
      <c r="Z9" s="138"/>
      <c r="AA9" s="139" t="str">
        <f t="shared" ref="AA9" si="3">U9</f>
        <v/>
      </c>
      <c r="AB9" s="140"/>
      <c r="AC9" s="140"/>
      <c r="AD9" s="141"/>
      <c r="AE9" s="104" t="str">
        <f>IF(入力シート!D40="","",入力シート!S40)</f>
        <v/>
      </c>
      <c r="AF9" s="52" t="str">
        <f>IF(入力シート!D40="","","～")</f>
        <v/>
      </c>
      <c r="AG9" s="105" t="str">
        <f t="shared" si="0"/>
        <v/>
      </c>
      <c r="AH9" s="127" t="str">
        <f>CONCATENATE("対象月数 ： ",入力シート!X40)</f>
        <v xml:space="preserve">対象月数 ： 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8"/>
    </row>
    <row r="10" spans="1:47" x14ac:dyDescent="0.45">
      <c r="B10" s="16"/>
      <c r="C10" s="129" t="str">
        <f>IF(入力シート!D41="","",入力シート!D41)</f>
        <v/>
      </c>
      <c r="D10" s="129"/>
      <c r="E10" s="129"/>
      <c r="F10" s="129"/>
      <c r="G10" s="129"/>
      <c r="H10" s="129"/>
      <c r="I10" s="129"/>
      <c r="J10" s="129"/>
      <c r="K10" s="130"/>
      <c r="L10" s="131" t="str">
        <f>IF(入力シート!D41="","",入力シート!N41)</f>
        <v/>
      </c>
      <c r="M10" s="132"/>
      <c r="N10" s="132"/>
      <c r="O10" s="133"/>
      <c r="P10" s="134" t="str">
        <f>IF(入力シート!D41="","",入力シート!N41)</f>
        <v/>
      </c>
      <c r="Q10" s="135"/>
      <c r="R10" s="135"/>
      <c r="S10" s="135"/>
      <c r="T10" s="25" t="str">
        <f t="shared" si="1"/>
        <v/>
      </c>
      <c r="U10" s="135" t="str">
        <f>IF(入力シート!D41="","",入力シート!AG41)</f>
        <v/>
      </c>
      <c r="V10" s="138"/>
      <c r="W10" s="134" t="str">
        <f>IF(入力シート!D41="","",入力シート!AB41)</f>
        <v/>
      </c>
      <c r="X10" s="135"/>
      <c r="Y10" s="135"/>
      <c r="Z10" s="138"/>
      <c r="AA10" s="139" t="str">
        <f t="shared" ref="AA10" si="4">U10</f>
        <v/>
      </c>
      <c r="AB10" s="140"/>
      <c r="AC10" s="140"/>
      <c r="AD10" s="141"/>
      <c r="AE10" s="104" t="str">
        <f>IF(入力シート!D41="","",入力シート!S41)</f>
        <v/>
      </c>
      <c r="AF10" s="52" t="str">
        <f>IF(入力シート!D41="","","～")</f>
        <v/>
      </c>
      <c r="AG10" s="105" t="str">
        <f t="shared" si="0"/>
        <v/>
      </c>
      <c r="AH10" s="127" t="str">
        <f>CONCATENATE("対象月数 ： ",入力シート!X41)</f>
        <v xml:space="preserve">対象月数 ： </v>
      </c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8"/>
    </row>
    <row r="11" spans="1:47" x14ac:dyDescent="0.45">
      <c r="B11" s="16"/>
      <c r="C11" s="129" t="str">
        <f>IF(入力シート!D42="","",入力シート!D42)</f>
        <v/>
      </c>
      <c r="D11" s="129"/>
      <c r="E11" s="129"/>
      <c r="F11" s="129"/>
      <c r="G11" s="129"/>
      <c r="H11" s="129"/>
      <c r="I11" s="129"/>
      <c r="J11" s="129"/>
      <c r="K11" s="130"/>
      <c r="L11" s="131" t="str">
        <f>IF(入力シート!D42="","",入力シート!N42)</f>
        <v/>
      </c>
      <c r="M11" s="132"/>
      <c r="N11" s="132"/>
      <c r="O11" s="133"/>
      <c r="P11" s="134" t="str">
        <f>IF(入力シート!D42="","",入力シート!N42)</f>
        <v/>
      </c>
      <c r="Q11" s="135"/>
      <c r="R11" s="135"/>
      <c r="S11" s="135"/>
      <c r="T11" s="25" t="str">
        <f>IF(P11="","","－")</f>
        <v/>
      </c>
      <c r="U11" s="135" t="str">
        <f>IF(入力シート!D42="","",入力シート!AG42)</f>
        <v/>
      </c>
      <c r="V11" s="138"/>
      <c r="W11" s="134" t="str">
        <f>IF(入力シート!D42="","",入力シート!AB42)</f>
        <v/>
      </c>
      <c r="X11" s="135"/>
      <c r="Y11" s="135"/>
      <c r="Z11" s="138"/>
      <c r="AA11" s="139" t="str">
        <f t="shared" ref="AA11:AA20" si="5">U11</f>
        <v/>
      </c>
      <c r="AB11" s="140"/>
      <c r="AC11" s="140"/>
      <c r="AD11" s="141"/>
      <c r="AE11" s="104" t="str">
        <f>IF(入力シート!D42="","",入力シート!S42)</f>
        <v/>
      </c>
      <c r="AF11" s="52" t="str">
        <f>IF(入力シート!D42="","","～")</f>
        <v/>
      </c>
      <c r="AG11" s="105" t="str">
        <f t="shared" si="0"/>
        <v/>
      </c>
      <c r="AH11" s="127" t="str">
        <f>CONCATENATE("対象月数 ： ",入力シート!X42)</f>
        <v xml:space="preserve">対象月数 ： </v>
      </c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8"/>
    </row>
    <row r="12" spans="1:47" x14ac:dyDescent="0.45">
      <c r="B12" s="16"/>
      <c r="C12" s="129" t="str">
        <f>IF(入力シート!D43="","",入力シート!D43)</f>
        <v/>
      </c>
      <c r="D12" s="129"/>
      <c r="E12" s="129"/>
      <c r="F12" s="129"/>
      <c r="G12" s="129"/>
      <c r="H12" s="129"/>
      <c r="I12" s="129"/>
      <c r="J12" s="129"/>
      <c r="K12" s="130"/>
      <c r="L12" s="131" t="str">
        <f>IF(入力シート!D43="","",入力シート!N43)</f>
        <v/>
      </c>
      <c r="M12" s="132"/>
      <c r="N12" s="132"/>
      <c r="O12" s="133"/>
      <c r="P12" s="134" t="str">
        <f>IF(入力シート!D43="","",入力シート!N43)</f>
        <v/>
      </c>
      <c r="Q12" s="135"/>
      <c r="R12" s="135"/>
      <c r="S12" s="135"/>
      <c r="T12" s="25" t="str">
        <f t="shared" si="1"/>
        <v/>
      </c>
      <c r="U12" s="135" t="str">
        <f>IF(入力シート!D43="","",入力シート!AG43)</f>
        <v/>
      </c>
      <c r="V12" s="138"/>
      <c r="W12" s="134" t="str">
        <f>IF(入力シート!D43="","",入力シート!AB43)</f>
        <v/>
      </c>
      <c r="X12" s="135"/>
      <c r="Y12" s="135"/>
      <c r="Z12" s="138"/>
      <c r="AA12" s="139" t="str">
        <f t="shared" si="5"/>
        <v/>
      </c>
      <c r="AB12" s="140"/>
      <c r="AC12" s="140"/>
      <c r="AD12" s="141"/>
      <c r="AE12" s="104" t="str">
        <f>IF(入力シート!D43="","",入力シート!S43)</f>
        <v/>
      </c>
      <c r="AF12" s="52" t="str">
        <f>IF(入力シート!D43="","","～")</f>
        <v/>
      </c>
      <c r="AG12" s="105" t="str">
        <f t="shared" si="0"/>
        <v/>
      </c>
      <c r="AH12" s="127" t="str">
        <f>CONCATENATE("対象月数 ： ",入力シート!X43)</f>
        <v xml:space="preserve">対象月数 ： </v>
      </c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8"/>
    </row>
    <row r="13" spans="1:47" x14ac:dyDescent="0.45">
      <c r="B13" s="16"/>
      <c r="C13" s="129" t="str">
        <f>IF(入力シート!D44="","",入力シート!D44)</f>
        <v/>
      </c>
      <c r="D13" s="129"/>
      <c r="E13" s="129"/>
      <c r="F13" s="129"/>
      <c r="G13" s="129"/>
      <c r="H13" s="129"/>
      <c r="I13" s="129"/>
      <c r="J13" s="129"/>
      <c r="K13" s="130"/>
      <c r="L13" s="131" t="str">
        <f>IF(入力シート!D44="","",入力シート!N44)</f>
        <v/>
      </c>
      <c r="M13" s="132"/>
      <c r="N13" s="132"/>
      <c r="O13" s="133"/>
      <c r="P13" s="134" t="str">
        <f>IF(入力シート!D44="","",入力シート!N44)</f>
        <v/>
      </c>
      <c r="Q13" s="135"/>
      <c r="R13" s="135"/>
      <c r="S13" s="135"/>
      <c r="T13" s="25" t="str">
        <f t="shared" si="1"/>
        <v/>
      </c>
      <c r="U13" s="135" t="str">
        <f>IF(入力シート!D44="","",入力シート!AG44)</f>
        <v/>
      </c>
      <c r="V13" s="138"/>
      <c r="W13" s="134" t="str">
        <f>IF(入力シート!D44="","",入力シート!AB44)</f>
        <v/>
      </c>
      <c r="X13" s="135"/>
      <c r="Y13" s="135"/>
      <c r="Z13" s="138"/>
      <c r="AA13" s="139" t="str">
        <f t="shared" si="5"/>
        <v/>
      </c>
      <c r="AB13" s="140"/>
      <c r="AC13" s="140"/>
      <c r="AD13" s="141"/>
      <c r="AE13" s="104" t="str">
        <f>IF(入力シート!D44="","",入力シート!S44)</f>
        <v/>
      </c>
      <c r="AF13" s="52" t="str">
        <f>IF(入力シート!D44="","","～")</f>
        <v/>
      </c>
      <c r="AG13" s="105" t="str">
        <f t="shared" si="0"/>
        <v/>
      </c>
      <c r="AH13" s="127" t="str">
        <f>CONCATENATE("対象月数 ： ",入力シート!X44)</f>
        <v xml:space="preserve">対象月数 ： </v>
      </c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8"/>
    </row>
    <row r="14" spans="1:47" x14ac:dyDescent="0.45">
      <c r="B14" s="16"/>
      <c r="C14" s="129" t="str">
        <f>IF(入力シート!D45="","",入力シート!D45)</f>
        <v/>
      </c>
      <c r="D14" s="129"/>
      <c r="E14" s="129"/>
      <c r="F14" s="129"/>
      <c r="G14" s="129"/>
      <c r="H14" s="129"/>
      <c r="I14" s="129"/>
      <c r="J14" s="129"/>
      <c r="K14" s="130"/>
      <c r="L14" s="131" t="str">
        <f>IF(入力シート!D45="","",入力シート!N45)</f>
        <v/>
      </c>
      <c r="M14" s="132"/>
      <c r="N14" s="132"/>
      <c r="O14" s="133"/>
      <c r="P14" s="134" t="str">
        <f>IF(入力シート!D45="","",入力シート!N45)</f>
        <v/>
      </c>
      <c r="Q14" s="135"/>
      <c r="R14" s="135"/>
      <c r="S14" s="135"/>
      <c r="T14" s="25" t="str">
        <f t="shared" si="1"/>
        <v/>
      </c>
      <c r="U14" s="135" t="str">
        <f>IF(入力シート!D45="","",入力シート!AG45)</f>
        <v/>
      </c>
      <c r="V14" s="138"/>
      <c r="W14" s="134" t="str">
        <f>IF(入力シート!D45="","",入力シート!AB45)</f>
        <v/>
      </c>
      <c r="X14" s="135"/>
      <c r="Y14" s="135"/>
      <c r="Z14" s="138"/>
      <c r="AA14" s="139" t="str">
        <f t="shared" si="5"/>
        <v/>
      </c>
      <c r="AB14" s="140"/>
      <c r="AC14" s="140"/>
      <c r="AD14" s="141"/>
      <c r="AE14" s="104" t="str">
        <f>IF(入力シート!D45="","",入力シート!S45)</f>
        <v/>
      </c>
      <c r="AF14" s="52" t="str">
        <f>IF(入力シート!D45="","","～")</f>
        <v/>
      </c>
      <c r="AG14" s="105" t="str">
        <f t="shared" si="0"/>
        <v/>
      </c>
      <c r="AH14" s="127" t="str">
        <f>CONCATENATE("対象月数 ： ",入力シート!X45)</f>
        <v xml:space="preserve">対象月数 ： </v>
      </c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8"/>
    </row>
    <row r="15" spans="1:47" x14ac:dyDescent="0.45">
      <c r="B15" s="16"/>
      <c r="C15" s="129" t="str">
        <f>IF(入力シート!D46="","",入力シート!D46)</f>
        <v/>
      </c>
      <c r="D15" s="129"/>
      <c r="E15" s="129"/>
      <c r="F15" s="129"/>
      <c r="G15" s="129"/>
      <c r="H15" s="129"/>
      <c r="I15" s="129"/>
      <c r="J15" s="129"/>
      <c r="K15" s="130"/>
      <c r="L15" s="131" t="str">
        <f>IF(入力シート!D46="","",入力シート!N46)</f>
        <v/>
      </c>
      <c r="M15" s="132"/>
      <c r="N15" s="132"/>
      <c r="O15" s="133"/>
      <c r="P15" s="134" t="str">
        <f>IF(入力シート!D46="","",入力シート!N46)</f>
        <v/>
      </c>
      <c r="Q15" s="135"/>
      <c r="R15" s="135"/>
      <c r="S15" s="135"/>
      <c r="T15" s="25" t="str">
        <f t="shared" si="1"/>
        <v/>
      </c>
      <c r="U15" s="135" t="str">
        <f>IF(入力シート!D46="","",入力シート!AG46)</f>
        <v/>
      </c>
      <c r="V15" s="138"/>
      <c r="W15" s="134" t="str">
        <f>IF(入力シート!D46="","",入力シート!AB46)</f>
        <v/>
      </c>
      <c r="X15" s="135"/>
      <c r="Y15" s="135"/>
      <c r="Z15" s="138"/>
      <c r="AA15" s="139" t="str">
        <f t="shared" si="5"/>
        <v/>
      </c>
      <c r="AB15" s="140"/>
      <c r="AC15" s="140"/>
      <c r="AD15" s="141"/>
      <c r="AE15" s="104" t="str">
        <f>IF(入力シート!D46="","",入力シート!S46)</f>
        <v/>
      </c>
      <c r="AF15" s="52" t="str">
        <f>IF(入力シート!D46="","","～")</f>
        <v/>
      </c>
      <c r="AG15" s="105" t="str">
        <f t="shared" si="0"/>
        <v/>
      </c>
      <c r="AH15" s="127" t="str">
        <f>CONCATENATE("対象月数 ： ",入力シート!X46)</f>
        <v xml:space="preserve">対象月数 ： 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8"/>
    </row>
    <row r="16" spans="1:47" x14ac:dyDescent="0.45">
      <c r="B16" s="16"/>
      <c r="C16" s="129" t="str">
        <f>IF(入力シート!D47="","",入力シート!D47)</f>
        <v/>
      </c>
      <c r="D16" s="129"/>
      <c r="E16" s="129"/>
      <c r="F16" s="129"/>
      <c r="G16" s="129"/>
      <c r="H16" s="129"/>
      <c r="I16" s="129"/>
      <c r="J16" s="129"/>
      <c r="K16" s="130"/>
      <c r="L16" s="131" t="str">
        <f>IF(入力シート!D47="","",入力シート!N47)</f>
        <v/>
      </c>
      <c r="M16" s="132"/>
      <c r="N16" s="132"/>
      <c r="O16" s="133"/>
      <c r="P16" s="134" t="str">
        <f>IF(入力シート!D47="","",入力シート!N47)</f>
        <v/>
      </c>
      <c r="Q16" s="135"/>
      <c r="R16" s="135"/>
      <c r="S16" s="135"/>
      <c r="T16" s="25" t="str">
        <f t="shared" si="1"/>
        <v/>
      </c>
      <c r="U16" s="135" t="str">
        <f>IF(入力シート!D47="","",入力シート!AG47)</f>
        <v/>
      </c>
      <c r="V16" s="138"/>
      <c r="W16" s="134" t="str">
        <f>IF(入力シート!D47="","",入力シート!AB47)</f>
        <v/>
      </c>
      <c r="X16" s="135"/>
      <c r="Y16" s="135"/>
      <c r="Z16" s="138"/>
      <c r="AA16" s="139" t="str">
        <f t="shared" si="5"/>
        <v/>
      </c>
      <c r="AB16" s="140"/>
      <c r="AC16" s="140"/>
      <c r="AD16" s="141"/>
      <c r="AE16" s="104" t="str">
        <f>IF(入力シート!D47="","",入力シート!S47)</f>
        <v/>
      </c>
      <c r="AF16" s="52" t="str">
        <f>IF(入力シート!D47="","","～")</f>
        <v/>
      </c>
      <c r="AG16" s="105" t="str">
        <f t="shared" si="0"/>
        <v/>
      </c>
      <c r="AH16" s="127" t="str">
        <f>CONCATENATE("対象月数 ： ",入力シート!X47)</f>
        <v xml:space="preserve">対象月数 ： </v>
      </c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8"/>
    </row>
    <row r="17" spans="2:47" x14ac:dyDescent="0.45">
      <c r="B17" s="16"/>
      <c r="C17" s="129" t="str">
        <f>IF(入力シート!D48="","",入力シート!D48)</f>
        <v/>
      </c>
      <c r="D17" s="129"/>
      <c r="E17" s="129"/>
      <c r="F17" s="129"/>
      <c r="G17" s="129"/>
      <c r="H17" s="129"/>
      <c r="I17" s="129"/>
      <c r="J17" s="129"/>
      <c r="K17" s="130"/>
      <c r="L17" s="131" t="str">
        <f>IF(入力シート!D48="","",入力シート!N48)</f>
        <v/>
      </c>
      <c r="M17" s="132"/>
      <c r="N17" s="132"/>
      <c r="O17" s="133"/>
      <c r="P17" s="134" t="str">
        <f>IF(入力シート!D48="","",入力シート!N48)</f>
        <v/>
      </c>
      <c r="Q17" s="135"/>
      <c r="R17" s="135"/>
      <c r="S17" s="135"/>
      <c r="T17" s="25" t="str">
        <f t="shared" si="1"/>
        <v/>
      </c>
      <c r="U17" s="135" t="str">
        <f>IF(入力シート!D48="","",入力シート!AG48)</f>
        <v/>
      </c>
      <c r="V17" s="138"/>
      <c r="W17" s="134" t="str">
        <f>IF(入力シート!D48="","",入力シート!AB48)</f>
        <v/>
      </c>
      <c r="X17" s="135"/>
      <c r="Y17" s="135"/>
      <c r="Z17" s="138"/>
      <c r="AA17" s="139" t="str">
        <f t="shared" si="5"/>
        <v/>
      </c>
      <c r="AB17" s="140"/>
      <c r="AC17" s="140"/>
      <c r="AD17" s="141"/>
      <c r="AE17" s="104" t="str">
        <f>IF(入力シート!D48="","",入力シート!S48)</f>
        <v/>
      </c>
      <c r="AF17" s="52" t="str">
        <f>IF(入力シート!D48="","","～")</f>
        <v/>
      </c>
      <c r="AG17" s="105" t="str">
        <f t="shared" si="0"/>
        <v/>
      </c>
      <c r="AH17" s="127" t="str">
        <f>CONCATENATE("対象月数 ： ",入力シート!X48)</f>
        <v xml:space="preserve">対象月数 ： </v>
      </c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8"/>
    </row>
    <row r="18" spans="2:47" x14ac:dyDescent="0.45">
      <c r="B18" s="16"/>
      <c r="C18" s="129" t="str">
        <f>IF(入力シート!D49="","",入力シート!D49)</f>
        <v/>
      </c>
      <c r="D18" s="129"/>
      <c r="E18" s="129"/>
      <c r="F18" s="129"/>
      <c r="G18" s="129"/>
      <c r="H18" s="129"/>
      <c r="I18" s="129"/>
      <c r="J18" s="129"/>
      <c r="K18" s="130"/>
      <c r="L18" s="131" t="str">
        <f>IF(入力シート!D49="","",入力シート!N49)</f>
        <v/>
      </c>
      <c r="M18" s="132"/>
      <c r="N18" s="132"/>
      <c r="O18" s="133"/>
      <c r="P18" s="134" t="str">
        <f>IF(入力シート!D49="","",入力シート!N49)</f>
        <v/>
      </c>
      <c r="Q18" s="135"/>
      <c r="R18" s="135"/>
      <c r="S18" s="135"/>
      <c r="T18" s="25" t="str">
        <f t="shared" si="1"/>
        <v/>
      </c>
      <c r="U18" s="135" t="str">
        <f>IF(入力シート!D49="","",入力シート!AG49)</f>
        <v/>
      </c>
      <c r="V18" s="138"/>
      <c r="W18" s="134" t="str">
        <f>IF(入力シート!D49="","",入力シート!AB49)</f>
        <v/>
      </c>
      <c r="X18" s="135"/>
      <c r="Y18" s="135"/>
      <c r="Z18" s="138"/>
      <c r="AA18" s="139" t="str">
        <f t="shared" si="5"/>
        <v/>
      </c>
      <c r="AB18" s="140"/>
      <c r="AC18" s="140"/>
      <c r="AD18" s="141"/>
      <c r="AE18" s="104" t="str">
        <f>IF(入力シート!D49="","",入力シート!S49)</f>
        <v/>
      </c>
      <c r="AF18" s="52" t="str">
        <f>IF(入力シート!D49="","","～")</f>
        <v/>
      </c>
      <c r="AG18" s="105" t="str">
        <f t="shared" si="0"/>
        <v/>
      </c>
      <c r="AH18" s="127" t="str">
        <f>CONCATENATE("対象月数 ： ",入力シート!X49)</f>
        <v xml:space="preserve">対象月数 ： </v>
      </c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8"/>
    </row>
    <row r="19" spans="2:47" x14ac:dyDescent="0.45">
      <c r="B19" s="16"/>
      <c r="C19" s="129" t="str">
        <f>IF(入力シート!D50="","",入力シート!D50)</f>
        <v/>
      </c>
      <c r="D19" s="129"/>
      <c r="E19" s="129"/>
      <c r="F19" s="129"/>
      <c r="G19" s="129"/>
      <c r="H19" s="129"/>
      <c r="I19" s="129"/>
      <c r="J19" s="129"/>
      <c r="K19" s="130"/>
      <c r="L19" s="131" t="str">
        <f>IF(入力シート!D50="","",入力シート!N50)</f>
        <v/>
      </c>
      <c r="M19" s="132"/>
      <c r="N19" s="132"/>
      <c r="O19" s="133"/>
      <c r="P19" s="134" t="str">
        <f>IF(入力シート!D50="","",入力シート!N50)</f>
        <v/>
      </c>
      <c r="Q19" s="135"/>
      <c r="R19" s="135"/>
      <c r="S19" s="135"/>
      <c r="T19" s="25" t="str">
        <f t="shared" si="1"/>
        <v/>
      </c>
      <c r="U19" s="135" t="str">
        <f>IF(入力シート!D50="","",入力シート!AG50)</f>
        <v/>
      </c>
      <c r="V19" s="138"/>
      <c r="W19" s="134" t="str">
        <f>IF(入力シート!D50="","",入力シート!AB50)</f>
        <v/>
      </c>
      <c r="X19" s="135"/>
      <c r="Y19" s="135"/>
      <c r="Z19" s="138"/>
      <c r="AA19" s="139" t="str">
        <f t="shared" si="5"/>
        <v/>
      </c>
      <c r="AB19" s="140"/>
      <c r="AC19" s="140"/>
      <c r="AD19" s="141"/>
      <c r="AE19" s="104" t="str">
        <f>IF(入力シート!D50="","",入力シート!S50)</f>
        <v/>
      </c>
      <c r="AF19" s="52" t="str">
        <f>IF(入力シート!D50="","","～")</f>
        <v/>
      </c>
      <c r="AG19" s="105" t="str">
        <f t="shared" si="0"/>
        <v/>
      </c>
      <c r="AH19" s="127" t="str">
        <f>CONCATENATE("対象月数 ： ",入力シート!X50)</f>
        <v xml:space="preserve">対象月数 ： </v>
      </c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8"/>
    </row>
    <row r="20" spans="2:47" x14ac:dyDescent="0.45">
      <c r="B20" s="16"/>
      <c r="C20" s="129" t="str">
        <f>IF(入力シート!D51="","",入力シート!D51)</f>
        <v/>
      </c>
      <c r="D20" s="129"/>
      <c r="E20" s="129"/>
      <c r="F20" s="129"/>
      <c r="G20" s="129"/>
      <c r="H20" s="129"/>
      <c r="I20" s="129"/>
      <c r="J20" s="129"/>
      <c r="K20" s="130"/>
      <c r="L20" s="131" t="str">
        <f>IF(入力シート!D51="","",入力シート!N51)</f>
        <v/>
      </c>
      <c r="M20" s="132"/>
      <c r="N20" s="132"/>
      <c r="O20" s="133"/>
      <c r="P20" s="134" t="str">
        <f>IF(入力シート!D51="","",入力シート!N51)</f>
        <v/>
      </c>
      <c r="Q20" s="135"/>
      <c r="R20" s="135"/>
      <c r="S20" s="135"/>
      <c r="T20" s="25" t="str">
        <f t="shared" si="1"/>
        <v/>
      </c>
      <c r="U20" s="135" t="str">
        <f>IF(入力シート!D51="","",入力シート!AG51)</f>
        <v/>
      </c>
      <c r="V20" s="138"/>
      <c r="W20" s="134" t="str">
        <f>IF(入力シート!D51="","",入力シート!AB51)</f>
        <v/>
      </c>
      <c r="X20" s="135"/>
      <c r="Y20" s="135"/>
      <c r="Z20" s="138"/>
      <c r="AA20" s="139" t="str">
        <f t="shared" si="5"/>
        <v/>
      </c>
      <c r="AB20" s="140"/>
      <c r="AC20" s="140"/>
      <c r="AD20" s="141"/>
      <c r="AE20" s="104" t="str">
        <f>IF(入力シート!D51="","",入力シート!S51)</f>
        <v/>
      </c>
      <c r="AF20" s="52" t="str">
        <f>IF(入力シート!D51="","","～")</f>
        <v/>
      </c>
      <c r="AG20" s="105" t="str">
        <f t="shared" si="0"/>
        <v/>
      </c>
      <c r="AH20" s="127" t="str">
        <f>CONCATENATE("対象月数 ： ",入力シート!X51)</f>
        <v xml:space="preserve">対象月数 ： </v>
      </c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8"/>
    </row>
    <row r="21" spans="2:47" x14ac:dyDescent="0.45">
      <c r="B21" s="16"/>
      <c r="C21" s="129" t="str">
        <f>IF(入力シート!D52="","",入力シート!D52)</f>
        <v/>
      </c>
      <c r="D21" s="129"/>
      <c r="E21" s="129"/>
      <c r="F21" s="129"/>
      <c r="G21" s="129"/>
      <c r="H21" s="129"/>
      <c r="I21" s="129"/>
      <c r="J21" s="129"/>
      <c r="K21" s="130"/>
      <c r="L21" s="131" t="str">
        <f>IF(入力シート!D52="","",入力シート!N52)</f>
        <v/>
      </c>
      <c r="M21" s="132"/>
      <c r="N21" s="132"/>
      <c r="O21" s="133"/>
      <c r="P21" s="134" t="str">
        <f>IF(入力シート!D52="","",入力シート!N52)</f>
        <v/>
      </c>
      <c r="Q21" s="135"/>
      <c r="R21" s="135"/>
      <c r="S21" s="135"/>
      <c r="T21" s="25" t="str">
        <f t="shared" si="1"/>
        <v/>
      </c>
      <c r="U21" s="135" t="str">
        <f>IF(入力シート!D52="","",入力シート!AG52)</f>
        <v/>
      </c>
      <c r="V21" s="138"/>
      <c r="W21" s="134" t="str">
        <f>IF(入力シート!D52="","",入力シート!AB52)</f>
        <v/>
      </c>
      <c r="X21" s="135"/>
      <c r="Y21" s="135"/>
      <c r="Z21" s="138"/>
      <c r="AA21" s="139" t="str">
        <f t="shared" ref="AA21" si="6">U21</f>
        <v/>
      </c>
      <c r="AB21" s="140"/>
      <c r="AC21" s="140"/>
      <c r="AD21" s="141"/>
      <c r="AE21" s="104" t="str">
        <f>IF(入力シート!D52="","",入力シート!S52)</f>
        <v/>
      </c>
      <c r="AF21" s="52" t="str">
        <f>IF(入力シート!D52="","","～")</f>
        <v/>
      </c>
      <c r="AG21" s="105" t="str">
        <f t="shared" si="0"/>
        <v/>
      </c>
      <c r="AH21" s="127" t="str">
        <f>CONCATENATE("対象月数 ： ",入力シート!X52)</f>
        <v xml:space="preserve">対象月数 ： </v>
      </c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8"/>
    </row>
    <row r="22" spans="2:47" x14ac:dyDescent="0.45">
      <c r="B22" s="16"/>
      <c r="C22" s="1"/>
      <c r="D22" s="1"/>
      <c r="E22" s="1"/>
      <c r="F22" s="1"/>
      <c r="G22" s="1"/>
      <c r="H22" s="1"/>
      <c r="I22" s="1"/>
      <c r="J22" s="1"/>
      <c r="K22" s="20"/>
      <c r="L22" s="21"/>
      <c r="M22" s="2"/>
      <c r="N22" s="2"/>
      <c r="O22" s="22"/>
      <c r="P22" s="23"/>
      <c r="Q22" s="24"/>
      <c r="R22" s="24"/>
      <c r="S22" s="24"/>
      <c r="T22" s="25"/>
      <c r="U22" s="26"/>
      <c r="V22" s="27"/>
      <c r="W22" s="23"/>
      <c r="X22" s="24"/>
      <c r="Y22" s="24"/>
      <c r="Z22" s="28"/>
      <c r="AA22" s="29"/>
      <c r="AD22" s="30"/>
      <c r="AE22" s="104"/>
      <c r="AF22" s="52"/>
      <c r="AG22" s="105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</row>
    <row r="23" spans="2:47" x14ac:dyDescent="0.45">
      <c r="B23" s="16" t="s">
        <v>13</v>
      </c>
      <c r="C23" s="1"/>
      <c r="D23" s="1"/>
      <c r="E23" s="1"/>
      <c r="F23" s="1"/>
      <c r="G23" s="1"/>
      <c r="H23" s="1"/>
      <c r="I23" s="1"/>
      <c r="J23" s="1"/>
      <c r="K23" s="20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76">
        <f>SUM(W24:Z33)</f>
        <v>0</v>
      </c>
      <c r="X23" s="277"/>
      <c r="Y23" s="277"/>
      <c r="Z23" s="278"/>
      <c r="AA23" s="29"/>
      <c r="AD23" s="30"/>
      <c r="AE23" s="106"/>
      <c r="AF23" s="56"/>
      <c r="AG23" s="107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5">
      <c r="B24" s="16"/>
      <c r="C24" s="279" t="str">
        <f>IF(入力シート!D56="","",入力シート!D56)</f>
        <v/>
      </c>
      <c r="D24" s="279"/>
      <c r="E24" s="279"/>
      <c r="F24" s="279"/>
      <c r="G24" s="279"/>
      <c r="H24" s="279"/>
      <c r="I24" s="279"/>
      <c r="J24" s="279"/>
      <c r="K24" s="280"/>
      <c r="L24" s="131" t="str">
        <f>IF(入力シート!D56="","",入力シート!BC56)</f>
        <v/>
      </c>
      <c r="M24" s="132"/>
      <c r="N24" s="132"/>
      <c r="O24" s="133"/>
      <c r="P24" s="134" t="str">
        <f>IF(入力シート!D56="","",入力シート!AZ56)</f>
        <v/>
      </c>
      <c r="Q24" s="135"/>
      <c r="R24" s="135"/>
      <c r="S24" s="135"/>
      <c r="T24" s="25" t="str">
        <f>IF(P24="","","×")</f>
        <v/>
      </c>
      <c r="U24" s="281" t="str">
        <f>IF(入力シート!D56="","",入力シート!X56)</f>
        <v/>
      </c>
      <c r="V24" s="282"/>
      <c r="W24" s="134" t="str">
        <f>IF($T$24="","",L24)</f>
        <v/>
      </c>
      <c r="X24" s="135"/>
      <c r="Y24" s="135"/>
      <c r="Z24" s="138"/>
      <c r="AA24" s="274"/>
      <c r="AB24" s="193"/>
      <c r="AC24" s="193"/>
      <c r="AD24" s="275"/>
      <c r="AE24" s="142" t="str">
        <f>IF(入力シート!D56="","",入力シート!AW56)</f>
        <v/>
      </c>
      <c r="AF24" s="143"/>
      <c r="AG24" s="144"/>
      <c r="AH24" s="268" t="str">
        <f>IF(入力シート!D56="","",入力シート!N56)</f>
        <v/>
      </c>
      <c r="AI24" s="269"/>
      <c r="AJ24" s="269"/>
      <c r="AK24" s="269"/>
      <c r="AL24" s="269"/>
      <c r="AM24" s="269" t="str">
        <f>IF(入力シート!D56="","",入力シート!S56)</f>
        <v/>
      </c>
      <c r="AN24" s="269"/>
      <c r="AO24" s="269"/>
      <c r="AP24" s="269"/>
      <c r="AQ24" s="269"/>
      <c r="AR24" s="269"/>
      <c r="AS24" s="269"/>
      <c r="AT24" s="269"/>
      <c r="AU24" s="270"/>
    </row>
    <row r="25" spans="2:47" x14ac:dyDescent="0.45">
      <c r="B25" s="16"/>
      <c r="C25" s="279" t="str">
        <f>IF(入力シート!D57="","",入力シート!D57)</f>
        <v/>
      </c>
      <c r="D25" s="279"/>
      <c r="E25" s="279"/>
      <c r="F25" s="279"/>
      <c r="G25" s="279"/>
      <c r="H25" s="279"/>
      <c r="I25" s="279"/>
      <c r="J25" s="279"/>
      <c r="K25" s="280"/>
      <c r="L25" s="131" t="str">
        <f>IF(入力シート!D57="","",入力シート!BC57)</f>
        <v/>
      </c>
      <c r="M25" s="132"/>
      <c r="N25" s="132"/>
      <c r="O25" s="133"/>
      <c r="P25" s="134" t="str">
        <f>IF(入力シート!D57="","",入力シート!AZ57)</f>
        <v/>
      </c>
      <c r="Q25" s="135"/>
      <c r="R25" s="135"/>
      <c r="S25" s="135"/>
      <c r="T25" s="25" t="str">
        <f t="shared" ref="T25:T33" si="7">IF(P25="","","×")</f>
        <v/>
      </c>
      <c r="U25" s="281" t="str">
        <f>IF(入力シート!D57="","",入力シート!X57)</f>
        <v/>
      </c>
      <c r="V25" s="282"/>
      <c r="W25" s="134" t="str">
        <f t="shared" ref="W25:W26" si="8">IF($T$24="","",L25)</f>
        <v/>
      </c>
      <c r="X25" s="135"/>
      <c r="Y25" s="135"/>
      <c r="Z25" s="138"/>
      <c r="AA25" s="274"/>
      <c r="AB25" s="193"/>
      <c r="AC25" s="193"/>
      <c r="AD25" s="275"/>
      <c r="AE25" s="142" t="str">
        <f>IF(入力シート!D57="","",入力シート!AW57)</f>
        <v/>
      </c>
      <c r="AF25" s="143"/>
      <c r="AG25" s="144"/>
      <c r="AH25" s="268" t="str">
        <f>IF(入力シート!D57="","",入力シート!N57)</f>
        <v/>
      </c>
      <c r="AI25" s="269"/>
      <c r="AJ25" s="269"/>
      <c r="AK25" s="269"/>
      <c r="AL25" s="269"/>
      <c r="AM25" s="269" t="str">
        <f>IF(入力シート!D57="","",入力シート!S57)</f>
        <v/>
      </c>
      <c r="AN25" s="269"/>
      <c r="AO25" s="269"/>
      <c r="AP25" s="269"/>
      <c r="AQ25" s="269"/>
      <c r="AR25" s="269"/>
      <c r="AS25" s="269"/>
      <c r="AT25" s="269"/>
      <c r="AU25" s="270"/>
    </row>
    <row r="26" spans="2:47" x14ac:dyDescent="0.45">
      <c r="B26" s="16"/>
      <c r="C26" s="279" t="str">
        <f>IF(入力シート!D58="","",入力シート!D58)</f>
        <v/>
      </c>
      <c r="D26" s="279"/>
      <c r="E26" s="279"/>
      <c r="F26" s="279"/>
      <c r="G26" s="279"/>
      <c r="H26" s="279"/>
      <c r="I26" s="279"/>
      <c r="J26" s="279"/>
      <c r="K26" s="280"/>
      <c r="L26" s="131" t="str">
        <f>IF(入力シート!D58="","",入力シート!BC58)</f>
        <v/>
      </c>
      <c r="M26" s="132"/>
      <c r="N26" s="132"/>
      <c r="O26" s="133"/>
      <c r="P26" s="134" t="str">
        <f>IF(入力シート!D58="","",入力シート!AZ58)</f>
        <v/>
      </c>
      <c r="Q26" s="135"/>
      <c r="R26" s="135"/>
      <c r="S26" s="135"/>
      <c r="T26" s="25" t="str">
        <f t="shared" si="7"/>
        <v/>
      </c>
      <c r="U26" s="281" t="str">
        <f>IF(入力シート!D58="","",入力シート!X58)</f>
        <v/>
      </c>
      <c r="V26" s="282"/>
      <c r="W26" s="134" t="str">
        <f t="shared" si="8"/>
        <v/>
      </c>
      <c r="X26" s="135"/>
      <c r="Y26" s="135"/>
      <c r="Z26" s="138"/>
      <c r="AA26" s="274"/>
      <c r="AB26" s="193"/>
      <c r="AC26" s="193"/>
      <c r="AD26" s="275"/>
      <c r="AE26" s="142" t="str">
        <f>IF(入力シート!D58="","",入力シート!AW58)</f>
        <v/>
      </c>
      <c r="AF26" s="143"/>
      <c r="AG26" s="144"/>
      <c r="AH26" s="268" t="str">
        <f>IF(入力シート!D58="","",入力シート!N58)</f>
        <v/>
      </c>
      <c r="AI26" s="269"/>
      <c r="AJ26" s="269"/>
      <c r="AK26" s="269"/>
      <c r="AL26" s="269"/>
      <c r="AM26" s="269" t="str">
        <f>IF(入力シート!D58="","",入力シート!S58)</f>
        <v/>
      </c>
      <c r="AN26" s="269"/>
      <c r="AO26" s="269"/>
      <c r="AP26" s="269"/>
      <c r="AQ26" s="269"/>
      <c r="AR26" s="269"/>
      <c r="AS26" s="269"/>
      <c r="AT26" s="269"/>
      <c r="AU26" s="270"/>
    </row>
    <row r="27" spans="2:47" x14ac:dyDescent="0.45">
      <c r="B27" s="16"/>
      <c r="C27" s="279" t="str">
        <f>IF(入力シート!D59="","",入力シート!D59)</f>
        <v/>
      </c>
      <c r="D27" s="279"/>
      <c r="E27" s="279"/>
      <c r="F27" s="279"/>
      <c r="G27" s="279"/>
      <c r="H27" s="279"/>
      <c r="I27" s="279"/>
      <c r="J27" s="279"/>
      <c r="K27" s="280"/>
      <c r="L27" s="131" t="str">
        <f>IF(入力シート!D59="","",入力シート!BC59)</f>
        <v/>
      </c>
      <c r="M27" s="132"/>
      <c r="N27" s="132"/>
      <c r="O27" s="133"/>
      <c r="P27" s="134" t="str">
        <f>IF(入力シート!D59="","",入力シート!AZ59)</f>
        <v/>
      </c>
      <c r="Q27" s="135"/>
      <c r="R27" s="135"/>
      <c r="S27" s="135"/>
      <c r="T27" s="25" t="str">
        <f t="shared" si="7"/>
        <v/>
      </c>
      <c r="U27" s="281" t="str">
        <f>IF(入力シート!D59="","",入力シート!X59)</f>
        <v/>
      </c>
      <c r="V27" s="282"/>
      <c r="W27" s="134" t="str">
        <f t="shared" ref="W27:W32" si="9">IF($T$24="","",L27)</f>
        <v/>
      </c>
      <c r="X27" s="135"/>
      <c r="Y27" s="135"/>
      <c r="Z27" s="138"/>
      <c r="AA27" s="274"/>
      <c r="AB27" s="193"/>
      <c r="AC27" s="193"/>
      <c r="AD27" s="275"/>
      <c r="AE27" s="142" t="str">
        <f>IF(入力シート!D59="","",入力シート!AW59)</f>
        <v/>
      </c>
      <c r="AF27" s="143"/>
      <c r="AG27" s="144"/>
      <c r="AH27" s="268" t="str">
        <f>IF(入力シート!D59="","",入力シート!N59)</f>
        <v/>
      </c>
      <c r="AI27" s="269"/>
      <c r="AJ27" s="269"/>
      <c r="AK27" s="269"/>
      <c r="AL27" s="269"/>
      <c r="AM27" s="269" t="str">
        <f>IF(入力シート!D59="","",入力シート!S59)</f>
        <v/>
      </c>
      <c r="AN27" s="269"/>
      <c r="AO27" s="269"/>
      <c r="AP27" s="269"/>
      <c r="AQ27" s="269"/>
      <c r="AR27" s="269"/>
      <c r="AS27" s="269"/>
      <c r="AT27" s="269"/>
      <c r="AU27" s="270"/>
    </row>
    <row r="28" spans="2:47" x14ac:dyDescent="0.45">
      <c r="B28" s="16"/>
      <c r="C28" s="279" t="str">
        <f>IF(入力シート!D60="","",入力シート!D60)</f>
        <v/>
      </c>
      <c r="D28" s="279"/>
      <c r="E28" s="279"/>
      <c r="F28" s="279"/>
      <c r="G28" s="279"/>
      <c r="H28" s="279"/>
      <c r="I28" s="279"/>
      <c r="J28" s="279"/>
      <c r="K28" s="280"/>
      <c r="L28" s="131" t="str">
        <f>IF(入力シート!D60="","",入力シート!BC60)</f>
        <v/>
      </c>
      <c r="M28" s="132"/>
      <c r="N28" s="132"/>
      <c r="O28" s="133"/>
      <c r="P28" s="134" t="str">
        <f>IF(入力シート!D60="","",入力シート!AZ60)</f>
        <v/>
      </c>
      <c r="Q28" s="135"/>
      <c r="R28" s="135"/>
      <c r="S28" s="135"/>
      <c r="T28" s="25" t="str">
        <f t="shared" si="7"/>
        <v/>
      </c>
      <c r="U28" s="281" t="str">
        <f>IF(入力シート!D60="","",入力シート!X60)</f>
        <v/>
      </c>
      <c r="V28" s="282"/>
      <c r="W28" s="134" t="str">
        <f t="shared" si="9"/>
        <v/>
      </c>
      <c r="X28" s="135"/>
      <c r="Y28" s="135"/>
      <c r="Z28" s="138"/>
      <c r="AA28" s="274"/>
      <c r="AB28" s="193"/>
      <c r="AC28" s="193"/>
      <c r="AD28" s="275"/>
      <c r="AE28" s="142" t="str">
        <f>IF(入力シート!D60="","",入力シート!AW60)</f>
        <v/>
      </c>
      <c r="AF28" s="143"/>
      <c r="AG28" s="144"/>
      <c r="AH28" s="268" t="str">
        <f>IF(入力シート!D60="","",入力シート!N60)</f>
        <v/>
      </c>
      <c r="AI28" s="269"/>
      <c r="AJ28" s="269"/>
      <c r="AK28" s="269"/>
      <c r="AL28" s="269"/>
      <c r="AM28" s="269" t="str">
        <f>IF(入力シート!D60="","",入力シート!S60)</f>
        <v/>
      </c>
      <c r="AN28" s="269"/>
      <c r="AO28" s="269"/>
      <c r="AP28" s="269"/>
      <c r="AQ28" s="269"/>
      <c r="AR28" s="269"/>
      <c r="AS28" s="269"/>
      <c r="AT28" s="269"/>
      <c r="AU28" s="270"/>
    </row>
    <row r="29" spans="2:47" x14ac:dyDescent="0.45">
      <c r="B29" s="16"/>
      <c r="C29" s="279" t="str">
        <f>IF(入力シート!D61="","",入力シート!D61)</f>
        <v/>
      </c>
      <c r="D29" s="279"/>
      <c r="E29" s="279"/>
      <c r="F29" s="279"/>
      <c r="G29" s="279"/>
      <c r="H29" s="279"/>
      <c r="I29" s="279"/>
      <c r="J29" s="279"/>
      <c r="K29" s="280"/>
      <c r="L29" s="131" t="str">
        <f>IF(入力シート!D61="","",入力シート!BC61)</f>
        <v/>
      </c>
      <c r="M29" s="132"/>
      <c r="N29" s="132"/>
      <c r="O29" s="133"/>
      <c r="P29" s="134" t="str">
        <f>IF(入力シート!D61="","",入力シート!AZ61)</f>
        <v/>
      </c>
      <c r="Q29" s="135"/>
      <c r="R29" s="135"/>
      <c r="S29" s="135"/>
      <c r="T29" s="25" t="str">
        <f t="shared" si="7"/>
        <v/>
      </c>
      <c r="U29" s="281" t="str">
        <f>IF(入力シート!D61="","",入力シート!X61)</f>
        <v/>
      </c>
      <c r="V29" s="282"/>
      <c r="W29" s="134" t="str">
        <f t="shared" si="9"/>
        <v/>
      </c>
      <c r="X29" s="135"/>
      <c r="Y29" s="135"/>
      <c r="Z29" s="138"/>
      <c r="AA29" s="274"/>
      <c r="AB29" s="193"/>
      <c r="AC29" s="193"/>
      <c r="AD29" s="275"/>
      <c r="AE29" s="142" t="str">
        <f>IF(入力シート!D61="","",入力シート!AW61)</f>
        <v/>
      </c>
      <c r="AF29" s="143"/>
      <c r="AG29" s="144"/>
      <c r="AH29" s="268" t="str">
        <f>IF(入力シート!D61="","",入力シート!N61)</f>
        <v/>
      </c>
      <c r="AI29" s="269"/>
      <c r="AJ29" s="269"/>
      <c r="AK29" s="269"/>
      <c r="AL29" s="269"/>
      <c r="AM29" s="269" t="str">
        <f>IF(入力シート!D61="","",入力シート!S61)</f>
        <v/>
      </c>
      <c r="AN29" s="269"/>
      <c r="AO29" s="269"/>
      <c r="AP29" s="269"/>
      <c r="AQ29" s="269"/>
      <c r="AR29" s="269"/>
      <c r="AS29" s="269"/>
      <c r="AT29" s="269"/>
      <c r="AU29" s="270"/>
    </row>
    <row r="30" spans="2:47" x14ac:dyDescent="0.45">
      <c r="B30" s="16"/>
      <c r="C30" s="279" t="str">
        <f>IF(入力シート!D62="","",入力シート!D62)</f>
        <v/>
      </c>
      <c r="D30" s="279"/>
      <c r="E30" s="279"/>
      <c r="F30" s="279"/>
      <c r="G30" s="279"/>
      <c r="H30" s="279"/>
      <c r="I30" s="279"/>
      <c r="J30" s="279"/>
      <c r="K30" s="280"/>
      <c r="L30" s="131" t="str">
        <f>IF(入力シート!D62="","",入力シート!BC62)</f>
        <v/>
      </c>
      <c r="M30" s="132"/>
      <c r="N30" s="132"/>
      <c r="O30" s="133"/>
      <c r="P30" s="134" t="str">
        <f>IF(入力シート!D62="","",入力シート!AZ62)</f>
        <v/>
      </c>
      <c r="Q30" s="135"/>
      <c r="R30" s="135"/>
      <c r="S30" s="135"/>
      <c r="T30" s="25" t="str">
        <f t="shared" si="7"/>
        <v/>
      </c>
      <c r="U30" s="281" t="str">
        <f>IF(入力シート!D62="","",入力シート!X62)</f>
        <v/>
      </c>
      <c r="V30" s="282"/>
      <c r="W30" s="134" t="str">
        <f t="shared" si="9"/>
        <v/>
      </c>
      <c r="X30" s="135"/>
      <c r="Y30" s="135"/>
      <c r="Z30" s="138"/>
      <c r="AA30" s="274"/>
      <c r="AB30" s="193"/>
      <c r="AC30" s="193"/>
      <c r="AD30" s="275"/>
      <c r="AE30" s="142" t="str">
        <f>IF(入力シート!D62="","",入力シート!AW62)</f>
        <v/>
      </c>
      <c r="AF30" s="143"/>
      <c r="AG30" s="144"/>
      <c r="AH30" s="268" t="str">
        <f>IF(入力シート!D62="","",入力シート!N62)</f>
        <v/>
      </c>
      <c r="AI30" s="269"/>
      <c r="AJ30" s="269"/>
      <c r="AK30" s="269"/>
      <c r="AL30" s="269"/>
      <c r="AM30" s="269" t="str">
        <f>IF(入力シート!D62="","",入力シート!S62)</f>
        <v/>
      </c>
      <c r="AN30" s="269"/>
      <c r="AO30" s="269"/>
      <c r="AP30" s="269"/>
      <c r="AQ30" s="269"/>
      <c r="AR30" s="269"/>
      <c r="AS30" s="269"/>
      <c r="AT30" s="269"/>
      <c r="AU30" s="270"/>
    </row>
    <row r="31" spans="2:47" x14ac:dyDescent="0.45">
      <c r="B31" s="16"/>
      <c r="C31" s="279" t="str">
        <f>IF(入力シート!D63="","",入力シート!D63)</f>
        <v/>
      </c>
      <c r="D31" s="279"/>
      <c r="E31" s="279"/>
      <c r="F31" s="279"/>
      <c r="G31" s="279"/>
      <c r="H31" s="279"/>
      <c r="I31" s="279"/>
      <c r="J31" s="279"/>
      <c r="K31" s="280"/>
      <c r="L31" s="131" t="str">
        <f>IF(入力シート!D63="","",入力シート!BC63)</f>
        <v/>
      </c>
      <c r="M31" s="132"/>
      <c r="N31" s="132"/>
      <c r="O31" s="133"/>
      <c r="P31" s="134" t="str">
        <f>IF(入力シート!D63="","",入力シート!AZ63)</f>
        <v/>
      </c>
      <c r="Q31" s="135"/>
      <c r="R31" s="135"/>
      <c r="S31" s="135"/>
      <c r="T31" s="25" t="str">
        <f t="shared" si="7"/>
        <v/>
      </c>
      <c r="U31" s="281" t="str">
        <f>IF(入力シート!D63="","",入力シート!X63)</f>
        <v/>
      </c>
      <c r="V31" s="282"/>
      <c r="W31" s="134" t="str">
        <f t="shared" si="9"/>
        <v/>
      </c>
      <c r="X31" s="135"/>
      <c r="Y31" s="135"/>
      <c r="Z31" s="138"/>
      <c r="AA31" s="274"/>
      <c r="AB31" s="193"/>
      <c r="AC31" s="193"/>
      <c r="AD31" s="275"/>
      <c r="AE31" s="142" t="str">
        <f>IF(入力シート!D63="","",入力シート!AW63)</f>
        <v/>
      </c>
      <c r="AF31" s="143"/>
      <c r="AG31" s="144"/>
      <c r="AH31" s="268" t="str">
        <f>IF(入力シート!D63="","",入力シート!N63)</f>
        <v/>
      </c>
      <c r="AI31" s="269"/>
      <c r="AJ31" s="269"/>
      <c r="AK31" s="269"/>
      <c r="AL31" s="269"/>
      <c r="AM31" s="269" t="str">
        <f>IF(入力シート!D63="","",入力シート!S63)</f>
        <v/>
      </c>
      <c r="AN31" s="269"/>
      <c r="AO31" s="269"/>
      <c r="AP31" s="269"/>
      <c r="AQ31" s="269"/>
      <c r="AR31" s="269"/>
      <c r="AS31" s="269"/>
      <c r="AT31" s="269"/>
      <c r="AU31" s="270"/>
    </row>
    <row r="32" spans="2:47" x14ac:dyDescent="0.45">
      <c r="B32" s="16"/>
      <c r="C32" s="279" t="str">
        <f>IF(入力シート!D64="","",入力シート!D64)</f>
        <v/>
      </c>
      <c r="D32" s="279"/>
      <c r="E32" s="279"/>
      <c r="F32" s="279"/>
      <c r="G32" s="279"/>
      <c r="H32" s="279"/>
      <c r="I32" s="279"/>
      <c r="J32" s="279"/>
      <c r="K32" s="280"/>
      <c r="L32" s="131" t="str">
        <f>IF(入力シート!D64="","",入力シート!BC64)</f>
        <v/>
      </c>
      <c r="M32" s="132"/>
      <c r="N32" s="132"/>
      <c r="O32" s="133"/>
      <c r="P32" s="134" t="str">
        <f>IF(入力シート!D64="","",入力シート!AZ64)</f>
        <v/>
      </c>
      <c r="Q32" s="135"/>
      <c r="R32" s="135"/>
      <c r="S32" s="135"/>
      <c r="T32" s="25" t="str">
        <f t="shared" si="7"/>
        <v/>
      </c>
      <c r="U32" s="281" t="str">
        <f>IF(入力シート!D64="","",入力シート!X64)</f>
        <v/>
      </c>
      <c r="V32" s="282"/>
      <c r="W32" s="134" t="str">
        <f t="shared" si="9"/>
        <v/>
      </c>
      <c r="X32" s="135"/>
      <c r="Y32" s="135"/>
      <c r="Z32" s="138"/>
      <c r="AA32" s="274"/>
      <c r="AB32" s="193"/>
      <c r="AC32" s="193"/>
      <c r="AD32" s="275"/>
      <c r="AE32" s="142" t="str">
        <f>IF(入力シート!D64="","",入力シート!AW64)</f>
        <v/>
      </c>
      <c r="AF32" s="143"/>
      <c r="AG32" s="144"/>
      <c r="AH32" s="268" t="str">
        <f>IF(入力シート!D64="","",入力シート!N64)</f>
        <v/>
      </c>
      <c r="AI32" s="269"/>
      <c r="AJ32" s="269"/>
      <c r="AK32" s="269"/>
      <c r="AL32" s="269"/>
      <c r="AM32" s="269" t="str">
        <f>IF(入力シート!D64="","",入力シート!S64)</f>
        <v/>
      </c>
      <c r="AN32" s="269"/>
      <c r="AO32" s="269"/>
      <c r="AP32" s="269"/>
      <c r="AQ32" s="269"/>
      <c r="AR32" s="269"/>
      <c r="AS32" s="269"/>
      <c r="AT32" s="269"/>
      <c r="AU32" s="270"/>
    </row>
    <row r="33" spans="2:47" x14ac:dyDescent="0.45">
      <c r="B33" s="16"/>
      <c r="C33" s="279" t="str">
        <f>IF(入力シート!D65="","",入力シート!D65)</f>
        <v/>
      </c>
      <c r="D33" s="279"/>
      <c r="E33" s="279"/>
      <c r="F33" s="279"/>
      <c r="G33" s="279"/>
      <c r="H33" s="279"/>
      <c r="I33" s="279"/>
      <c r="J33" s="279"/>
      <c r="K33" s="280"/>
      <c r="L33" s="131" t="str">
        <f>IF(入力シート!D65="","",入力シート!BC65)</f>
        <v/>
      </c>
      <c r="M33" s="132"/>
      <c r="N33" s="132"/>
      <c r="O33" s="133"/>
      <c r="P33" s="134" t="str">
        <f>IF(入力シート!D65="","",入力シート!AZ65)</f>
        <v/>
      </c>
      <c r="Q33" s="135"/>
      <c r="R33" s="135"/>
      <c r="S33" s="135"/>
      <c r="T33" s="25" t="str">
        <f t="shared" si="7"/>
        <v/>
      </c>
      <c r="U33" s="281" t="str">
        <f>IF(入力シート!D65="","",入力シート!X65)</f>
        <v/>
      </c>
      <c r="V33" s="282"/>
      <c r="W33" s="134" t="str">
        <f t="shared" ref="W33" si="10">IF($T$24="","",L33)</f>
        <v/>
      </c>
      <c r="X33" s="135"/>
      <c r="Y33" s="135"/>
      <c r="Z33" s="138"/>
      <c r="AA33" s="274"/>
      <c r="AB33" s="193"/>
      <c r="AC33" s="193"/>
      <c r="AD33" s="275"/>
      <c r="AE33" s="142" t="str">
        <f>IF(入力シート!D65="","",入力シート!AW65)</f>
        <v/>
      </c>
      <c r="AF33" s="143"/>
      <c r="AG33" s="144"/>
      <c r="AH33" s="268" t="str">
        <f>IF(入力シート!D65="","",入力シート!N65)</f>
        <v/>
      </c>
      <c r="AI33" s="269"/>
      <c r="AJ33" s="269"/>
      <c r="AK33" s="269"/>
      <c r="AL33" s="269"/>
      <c r="AM33" s="269" t="str">
        <f>IF(入力シート!D65="","",入力シート!S65)</f>
        <v/>
      </c>
      <c r="AN33" s="269"/>
      <c r="AO33" s="269"/>
      <c r="AP33" s="269"/>
      <c r="AQ33" s="269"/>
      <c r="AR33" s="269"/>
      <c r="AS33" s="269"/>
      <c r="AT33" s="269"/>
      <c r="AU33" s="270"/>
    </row>
    <row r="34" spans="2:47" x14ac:dyDescent="0.45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21"/>
      <c r="M34" s="2"/>
      <c r="N34" s="2"/>
      <c r="O34" s="22"/>
      <c r="P34" s="23"/>
      <c r="Q34" s="24"/>
      <c r="R34" s="24"/>
      <c r="S34" s="24"/>
      <c r="T34" s="25"/>
      <c r="U34" s="26"/>
      <c r="V34" s="27"/>
      <c r="W34" s="23"/>
      <c r="X34" s="24"/>
      <c r="Y34" s="24"/>
      <c r="Z34" s="28"/>
      <c r="AA34" s="29"/>
      <c r="AD34" s="30"/>
      <c r="AE34" s="18"/>
      <c r="AF34" s="56"/>
      <c r="AG34" s="17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2:47" x14ac:dyDescent="0.45">
      <c r="B35" s="16" t="s">
        <v>14</v>
      </c>
      <c r="C35" s="34"/>
      <c r="D35" s="34"/>
      <c r="E35" s="34"/>
      <c r="F35" s="34"/>
      <c r="G35" s="34"/>
      <c r="H35" s="34"/>
      <c r="I35" s="34"/>
      <c r="J35" s="34"/>
      <c r="K35" s="35"/>
      <c r="L35" s="21"/>
      <c r="M35" s="2"/>
      <c r="N35" s="2"/>
      <c r="O35" s="22"/>
      <c r="P35" s="23"/>
      <c r="Q35" s="24"/>
      <c r="R35" s="24"/>
      <c r="S35" s="24"/>
      <c r="T35" s="25"/>
      <c r="U35" s="26"/>
      <c r="V35" s="27"/>
      <c r="W35" s="276">
        <f>SUM(W36:Z40)</f>
        <v>0</v>
      </c>
      <c r="X35" s="277"/>
      <c r="Y35" s="277"/>
      <c r="Z35" s="278"/>
      <c r="AA35" s="29"/>
      <c r="AD35" s="30"/>
      <c r="AE35" s="18"/>
      <c r="AF35" s="56"/>
      <c r="AG35" s="17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3"/>
    </row>
    <row r="36" spans="2:47" x14ac:dyDescent="0.45">
      <c r="B36" s="16"/>
      <c r="C36" s="279" t="str">
        <f>IF(入力シート!D70="","",入力シート!D70)</f>
        <v/>
      </c>
      <c r="D36" s="279"/>
      <c r="E36" s="279"/>
      <c r="F36" s="279"/>
      <c r="G36" s="279"/>
      <c r="H36" s="279"/>
      <c r="I36" s="279"/>
      <c r="J36" s="279"/>
      <c r="K36" s="280"/>
      <c r="L36" s="131" t="str">
        <f>IF(入力シート!D70="","",入力シート!BC70)</f>
        <v/>
      </c>
      <c r="M36" s="132"/>
      <c r="N36" s="132"/>
      <c r="O36" s="133"/>
      <c r="P36" s="134" t="str">
        <f>IF(入力シート!D70="","",入力シート!AB70)</f>
        <v/>
      </c>
      <c r="Q36" s="135"/>
      <c r="R36" s="135"/>
      <c r="S36" s="135"/>
      <c r="T36" s="25" t="str">
        <f>IF(P36="","","×")</f>
        <v/>
      </c>
      <c r="U36" s="243" t="str">
        <f>IF(入力シート!D70="","",入力シート!S70)</f>
        <v/>
      </c>
      <c r="V36" s="273"/>
      <c r="W36" s="134" t="str">
        <f>IF($T$36="","",L36)</f>
        <v/>
      </c>
      <c r="X36" s="135"/>
      <c r="Y36" s="135"/>
      <c r="Z36" s="138"/>
      <c r="AA36" s="274"/>
      <c r="AB36" s="193"/>
      <c r="AC36" s="193"/>
      <c r="AD36" s="275"/>
      <c r="AE36" s="142" t="str">
        <f>IF(入力シート!D70="","",入力シート!AT70)</f>
        <v/>
      </c>
      <c r="AF36" s="143"/>
      <c r="AG36" s="144"/>
      <c r="AH36" s="268" t="str">
        <f>IF(入力シート!D70="","",入力シート!N70)</f>
        <v/>
      </c>
      <c r="AI36" s="269"/>
      <c r="AJ36" s="269"/>
      <c r="AK36" s="269"/>
      <c r="AL36" s="269"/>
      <c r="AM36" s="269" t="str">
        <f>IF(入力シート!D70="","",入力シート!BH70)</f>
        <v/>
      </c>
      <c r="AN36" s="269"/>
      <c r="AO36" s="269"/>
      <c r="AP36" s="269"/>
      <c r="AQ36" s="269" t="str">
        <f>IF(入力シート!D70="","",入力シート!BR70)</f>
        <v/>
      </c>
      <c r="AR36" s="269"/>
      <c r="AS36" s="269"/>
      <c r="AT36" s="269"/>
      <c r="AU36" s="270"/>
    </row>
    <row r="37" spans="2:47" x14ac:dyDescent="0.45">
      <c r="B37" s="16"/>
      <c r="C37" s="279" t="str">
        <f>IF(入力シート!D71="","",入力シート!D71)</f>
        <v/>
      </c>
      <c r="D37" s="279"/>
      <c r="E37" s="279"/>
      <c r="F37" s="279"/>
      <c r="G37" s="279"/>
      <c r="H37" s="279"/>
      <c r="I37" s="279"/>
      <c r="J37" s="279"/>
      <c r="K37" s="280"/>
      <c r="L37" s="131" t="str">
        <f>IF(入力シート!D71="","",入力シート!BC71)</f>
        <v/>
      </c>
      <c r="M37" s="132"/>
      <c r="N37" s="132"/>
      <c r="O37" s="133"/>
      <c r="P37" s="134" t="str">
        <f>IF(入力シート!D71="","",入力シート!AB71)</f>
        <v/>
      </c>
      <c r="Q37" s="135"/>
      <c r="R37" s="135"/>
      <c r="S37" s="135"/>
      <c r="T37" s="25" t="str">
        <f t="shared" ref="T37:T40" si="11">IF(P37="","","×")</f>
        <v/>
      </c>
      <c r="U37" s="243" t="str">
        <f>IF(入力シート!D71="","",入力シート!S71)</f>
        <v/>
      </c>
      <c r="V37" s="273"/>
      <c r="W37" s="134" t="str">
        <f>IF($T$36="","",L37)</f>
        <v/>
      </c>
      <c r="X37" s="135"/>
      <c r="Y37" s="135"/>
      <c r="Z37" s="138"/>
      <c r="AA37" s="274"/>
      <c r="AB37" s="193"/>
      <c r="AC37" s="193"/>
      <c r="AD37" s="275"/>
      <c r="AE37" s="142" t="str">
        <f>IF(入力シート!D71="","",入力シート!AT71)</f>
        <v/>
      </c>
      <c r="AF37" s="143"/>
      <c r="AG37" s="144"/>
      <c r="AH37" s="268" t="str">
        <f>IF(入力シート!D71="","",入力シート!N71)</f>
        <v/>
      </c>
      <c r="AI37" s="269"/>
      <c r="AJ37" s="269"/>
      <c r="AK37" s="269"/>
      <c r="AL37" s="269"/>
      <c r="AM37" s="269" t="str">
        <f>IF(入力シート!D71="","",入力シート!BH71)</f>
        <v/>
      </c>
      <c r="AN37" s="269"/>
      <c r="AO37" s="269"/>
      <c r="AP37" s="269"/>
      <c r="AQ37" s="269" t="str">
        <f>IF(入力シート!D71="","",入力シート!BR71)</f>
        <v/>
      </c>
      <c r="AR37" s="269"/>
      <c r="AS37" s="269"/>
      <c r="AT37" s="269"/>
      <c r="AU37" s="270"/>
    </row>
    <row r="38" spans="2:47" x14ac:dyDescent="0.45">
      <c r="B38" s="16"/>
      <c r="C38" s="279" t="str">
        <f>IF(入力シート!D72="","",入力シート!D72)</f>
        <v/>
      </c>
      <c r="D38" s="279"/>
      <c r="E38" s="279"/>
      <c r="F38" s="279"/>
      <c r="G38" s="279"/>
      <c r="H38" s="279"/>
      <c r="I38" s="279"/>
      <c r="J38" s="279"/>
      <c r="K38" s="280"/>
      <c r="L38" s="131" t="str">
        <f>IF(入力シート!D72="","",入力シート!BC72)</f>
        <v/>
      </c>
      <c r="M38" s="132"/>
      <c r="N38" s="132"/>
      <c r="O38" s="133"/>
      <c r="P38" s="134" t="str">
        <f>IF(入力シート!D72="","",入力シート!AB72)</f>
        <v/>
      </c>
      <c r="Q38" s="135"/>
      <c r="R38" s="135"/>
      <c r="S38" s="135"/>
      <c r="T38" s="25" t="str">
        <f t="shared" si="11"/>
        <v/>
      </c>
      <c r="U38" s="243" t="str">
        <f>IF(入力シート!D72="","",入力シート!S72)</f>
        <v/>
      </c>
      <c r="V38" s="273"/>
      <c r="W38" s="134" t="str">
        <f>IF($T$36="","",L38)</f>
        <v/>
      </c>
      <c r="X38" s="135"/>
      <c r="Y38" s="135"/>
      <c r="Z38" s="138"/>
      <c r="AA38" s="274"/>
      <c r="AB38" s="193"/>
      <c r="AC38" s="193"/>
      <c r="AD38" s="275"/>
      <c r="AE38" s="142" t="str">
        <f>IF(入力シート!D72="","",入力シート!AT72)</f>
        <v/>
      </c>
      <c r="AF38" s="143"/>
      <c r="AG38" s="144"/>
      <c r="AH38" s="268" t="str">
        <f>IF(入力シート!D72="","",入力シート!N72)</f>
        <v/>
      </c>
      <c r="AI38" s="269"/>
      <c r="AJ38" s="269"/>
      <c r="AK38" s="269"/>
      <c r="AL38" s="269"/>
      <c r="AM38" s="269" t="str">
        <f>IF(入力シート!D72="","",入力シート!BH72)</f>
        <v/>
      </c>
      <c r="AN38" s="269"/>
      <c r="AO38" s="269"/>
      <c r="AP38" s="269"/>
      <c r="AQ38" s="269" t="str">
        <f>IF(入力シート!D72="","",入力シート!BR72)</f>
        <v/>
      </c>
      <c r="AR38" s="269"/>
      <c r="AS38" s="269"/>
      <c r="AT38" s="269"/>
      <c r="AU38" s="270"/>
    </row>
    <row r="39" spans="2:47" x14ac:dyDescent="0.45">
      <c r="B39" s="16"/>
      <c r="C39" s="279" t="str">
        <f>IF(入力シート!D73="","",入力シート!D73)</f>
        <v/>
      </c>
      <c r="D39" s="279"/>
      <c r="E39" s="279"/>
      <c r="F39" s="279"/>
      <c r="G39" s="279"/>
      <c r="H39" s="279"/>
      <c r="I39" s="279"/>
      <c r="J39" s="279"/>
      <c r="K39" s="280"/>
      <c r="L39" s="131" t="str">
        <f>IF(入力シート!D73="","",入力シート!BC73)</f>
        <v/>
      </c>
      <c r="M39" s="132"/>
      <c r="N39" s="132"/>
      <c r="O39" s="133"/>
      <c r="P39" s="134" t="str">
        <f>IF(入力シート!D73="","",入力シート!AB73)</f>
        <v/>
      </c>
      <c r="Q39" s="135"/>
      <c r="R39" s="135"/>
      <c r="S39" s="135"/>
      <c r="T39" s="25" t="str">
        <f t="shared" si="11"/>
        <v/>
      </c>
      <c r="U39" s="243" t="str">
        <f>IF(入力シート!D73="","",入力シート!S73)</f>
        <v/>
      </c>
      <c r="V39" s="273"/>
      <c r="W39" s="134" t="str">
        <f>IF($T$36="","",L39)</f>
        <v/>
      </c>
      <c r="X39" s="135"/>
      <c r="Y39" s="135"/>
      <c r="Z39" s="138"/>
      <c r="AA39" s="274"/>
      <c r="AB39" s="193"/>
      <c r="AC39" s="193"/>
      <c r="AD39" s="275"/>
      <c r="AE39" s="142" t="str">
        <f>IF(入力シート!D73="","",入力シート!AT73)</f>
        <v/>
      </c>
      <c r="AF39" s="143"/>
      <c r="AG39" s="144"/>
      <c r="AH39" s="268" t="str">
        <f>IF(入力シート!D73="","",入力シート!N73)</f>
        <v/>
      </c>
      <c r="AI39" s="269"/>
      <c r="AJ39" s="269"/>
      <c r="AK39" s="269"/>
      <c r="AL39" s="269"/>
      <c r="AM39" s="269" t="str">
        <f>IF(入力シート!D73="","",入力シート!BH73)</f>
        <v/>
      </c>
      <c r="AN39" s="269"/>
      <c r="AO39" s="269"/>
      <c r="AP39" s="269"/>
      <c r="AQ39" s="269" t="str">
        <f>IF(入力シート!D73="","",入力シート!BR73)</f>
        <v/>
      </c>
      <c r="AR39" s="269"/>
      <c r="AS39" s="269"/>
      <c r="AT39" s="269"/>
      <c r="AU39" s="270"/>
    </row>
    <row r="40" spans="2:47" x14ac:dyDescent="0.45">
      <c r="B40" s="16"/>
      <c r="C40" s="279" t="str">
        <f>IF(入力シート!D74="","",入力シート!D74)</f>
        <v/>
      </c>
      <c r="D40" s="279"/>
      <c r="E40" s="279"/>
      <c r="F40" s="279"/>
      <c r="G40" s="279"/>
      <c r="H40" s="279"/>
      <c r="I40" s="279"/>
      <c r="J40" s="279"/>
      <c r="K40" s="280"/>
      <c r="L40" s="131" t="str">
        <f>IF(入力シート!D74="","",入力シート!BC74)</f>
        <v/>
      </c>
      <c r="M40" s="132"/>
      <c r="N40" s="132"/>
      <c r="O40" s="133"/>
      <c r="P40" s="134" t="str">
        <f>IF(入力シート!D74="","",入力シート!AB74)</f>
        <v/>
      </c>
      <c r="Q40" s="135"/>
      <c r="R40" s="135"/>
      <c r="S40" s="135"/>
      <c r="T40" s="25" t="str">
        <f t="shared" si="11"/>
        <v/>
      </c>
      <c r="U40" s="243" t="str">
        <f>IF(入力シート!D74="","",入力シート!S74)</f>
        <v/>
      </c>
      <c r="V40" s="273"/>
      <c r="W40" s="134" t="str">
        <f>IF($T$36="","",L40)</f>
        <v/>
      </c>
      <c r="X40" s="135"/>
      <c r="Y40" s="135"/>
      <c r="Z40" s="138"/>
      <c r="AA40" s="274"/>
      <c r="AB40" s="193"/>
      <c r="AC40" s="193"/>
      <c r="AD40" s="275"/>
      <c r="AE40" s="142" t="str">
        <f>IF(入力シート!D74="","",入力シート!AT74)</f>
        <v/>
      </c>
      <c r="AF40" s="143"/>
      <c r="AG40" s="144"/>
      <c r="AH40" s="268" t="str">
        <f>IF(入力シート!D74="","",入力シート!N74)</f>
        <v/>
      </c>
      <c r="AI40" s="269"/>
      <c r="AJ40" s="269"/>
      <c r="AK40" s="269"/>
      <c r="AL40" s="269"/>
      <c r="AM40" s="269" t="str">
        <f>IF(入力シート!D74="","",入力シート!BH74)</f>
        <v/>
      </c>
      <c r="AN40" s="269"/>
      <c r="AO40" s="269"/>
      <c r="AP40" s="269"/>
      <c r="AQ40" s="269" t="str">
        <f>IF(入力シート!D74="","",入力シート!BR74)</f>
        <v/>
      </c>
      <c r="AR40" s="269"/>
      <c r="AS40" s="269"/>
      <c r="AT40" s="269"/>
      <c r="AU40" s="270"/>
    </row>
    <row r="41" spans="2:47" x14ac:dyDescent="0.45">
      <c r="B41" s="16"/>
      <c r="C41" s="34"/>
      <c r="D41" s="34"/>
      <c r="E41" s="34"/>
      <c r="F41" s="34"/>
      <c r="G41" s="34"/>
      <c r="H41" s="34"/>
      <c r="I41" s="34"/>
      <c r="J41" s="34"/>
      <c r="K41" s="35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47"/>
      <c r="AF41" s="63"/>
      <c r="AG41" s="46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2:47" x14ac:dyDescent="0.45">
      <c r="B42" s="16" t="s">
        <v>15</v>
      </c>
      <c r="C42" s="34"/>
      <c r="D42" s="34"/>
      <c r="E42" s="34"/>
      <c r="F42" s="34"/>
      <c r="G42" s="34"/>
      <c r="H42" s="34"/>
      <c r="I42" s="34"/>
      <c r="J42" s="34"/>
      <c r="K42" s="35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276">
        <f>SUM(W43:Z47)</f>
        <v>0</v>
      </c>
      <c r="X42" s="277"/>
      <c r="Y42" s="277"/>
      <c r="Z42" s="278"/>
      <c r="AA42" s="29"/>
      <c r="AD42" s="30"/>
      <c r="AE42" s="47"/>
      <c r="AF42" s="63"/>
      <c r="AG42" s="46"/>
      <c r="AH42" s="268" t="s">
        <v>16</v>
      </c>
      <c r="AI42" s="269"/>
      <c r="AJ42" s="269"/>
      <c r="AK42" s="269"/>
      <c r="AL42" s="269"/>
      <c r="AM42" s="269"/>
      <c r="AN42" s="269"/>
      <c r="AO42" s="269"/>
      <c r="AP42" s="269" t="s">
        <v>17</v>
      </c>
      <c r="AQ42" s="269"/>
      <c r="AR42" s="269"/>
      <c r="AS42" s="269"/>
      <c r="AT42" s="269"/>
      <c r="AU42" s="270"/>
    </row>
    <row r="43" spans="2:47" x14ac:dyDescent="0.45">
      <c r="B43" s="16"/>
      <c r="C43" s="279" t="str">
        <f>IF(入力シート!D79="","",入力シート!D79)</f>
        <v/>
      </c>
      <c r="D43" s="279"/>
      <c r="E43" s="279"/>
      <c r="F43" s="279"/>
      <c r="G43" s="279"/>
      <c r="H43" s="279"/>
      <c r="I43" s="279"/>
      <c r="J43" s="279"/>
      <c r="K43" s="280"/>
      <c r="L43" s="131" t="str">
        <f>IF(入力シート!D79="","",入力シート!BC79)</f>
        <v/>
      </c>
      <c r="M43" s="132"/>
      <c r="N43" s="132"/>
      <c r="O43" s="133"/>
      <c r="P43" s="134" t="str">
        <f>IF(入力シート!D79="","",入力シート!AZ79)</f>
        <v/>
      </c>
      <c r="Q43" s="135"/>
      <c r="R43" s="135"/>
      <c r="S43" s="135"/>
      <c r="T43" s="25" t="str">
        <f>IF(P43="","","×")</f>
        <v/>
      </c>
      <c r="U43" s="243" t="str">
        <f>IF(入力シート!D79="","",入力シート!X79)</f>
        <v/>
      </c>
      <c r="V43" s="273"/>
      <c r="W43" s="134" t="str">
        <f>IF($T$43="","",L43)</f>
        <v/>
      </c>
      <c r="X43" s="135"/>
      <c r="Y43" s="135"/>
      <c r="Z43" s="138"/>
      <c r="AA43" s="274"/>
      <c r="AB43" s="193"/>
      <c r="AC43" s="193"/>
      <c r="AD43" s="275"/>
      <c r="AE43" s="142" t="str">
        <f>IF(入力シート!D79="","",入力シート!AW79)</f>
        <v/>
      </c>
      <c r="AF43" s="143"/>
      <c r="AG43" s="144"/>
      <c r="AH43" s="268" t="str">
        <f>IF(入力シート!D79="","",入力シート!N79)</f>
        <v/>
      </c>
      <c r="AI43" s="269"/>
      <c r="AJ43" s="269"/>
      <c r="AK43" s="269"/>
      <c r="AL43" s="269"/>
      <c r="AM43" s="269"/>
      <c r="AN43" s="269"/>
      <c r="AO43" s="269"/>
      <c r="AP43" s="269" t="str">
        <f>IF(入力シート!D79="","",入力シート!S79)</f>
        <v/>
      </c>
      <c r="AQ43" s="269"/>
      <c r="AR43" s="269"/>
      <c r="AS43" s="269"/>
      <c r="AT43" s="269"/>
      <c r="AU43" s="270"/>
    </row>
    <row r="44" spans="2:47" x14ac:dyDescent="0.45">
      <c r="B44" s="16"/>
      <c r="C44" s="279" t="str">
        <f>IF(入力シート!D80="","",入力シート!D80)</f>
        <v/>
      </c>
      <c r="D44" s="279"/>
      <c r="E44" s="279"/>
      <c r="F44" s="279"/>
      <c r="G44" s="279"/>
      <c r="H44" s="279"/>
      <c r="I44" s="279"/>
      <c r="J44" s="279"/>
      <c r="K44" s="280"/>
      <c r="L44" s="131" t="str">
        <f>IF(入力シート!D80="","",入力シート!BC80)</f>
        <v/>
      </c>
      <c r="M44" s="132"/>
      <c r="N44" s="132"/>
      <c r="O44" s="133"/>
      <c r="P44" s="134" t="str">
        <f>IF(入力シート!D80="","",入力シート!AZ80)</f>
        <v/>
      </c>
      <c r="Q44" s="135"/>
      <c r="R44" s="135"/>
      <c r="S44" s="135"/>
      <c r="T44" s="25" t="str">
        <f t="shared" ref="T44:T47" si="12">IF(P44="","","×")</f>
        <v/>
      </c>
      <c r="U44" s="243" t="str">
        <f>IF(入力シート!D80="","",入力シート!X80)</f>
        <v/>
      </c>
      <c r="V44" s="273"/>
      <c r="W44" s="134" t="str">
        <f>IF($T$43="","",L44)</f>
        <v/>
      </c>
      <c r="X44" s="135"/>
      <c r="Y44" s="135"/>
      <c r="Z44" s="138"/>
      <c r="AA44" s="274"/>
      <c r="AB44" s="193"/>
      <c r="AC44" s="193"/>
      <c r="AD44" s="275"/>
      <c r="AE44" s="142" t="str">
        <f>IF(入力シート!D80="","",入力シート!AW80)</f>
        <v/>
      </c>
      <c r="AF44" s="143"/>
      <c r="AG44" s="144"/>
      <c r="AH44" s="268" t="str">
        <f>IF(入力シート!D80="","",入力シート!N80)</f>
        <v/>
      </c>
      <c r="AI44" s="269"/>
      <c r="AJ44" s="269"/>
      <c r="AK44" s="269"/>
      <c r="AL44" s="269"/>
      <c r="AM44" s="269"/>
      <c r="AN44" s="269"/>
      <c r="AO44" s="269"/>
      <c r="AP44" s="269" t="str">
        <f>IF(入力シート!D80="","",入力シート!S80)</f>
        <v/>
      </c>
      <c r="AQ44" s="269"/>
      <c r="AR44" s="269"/>
      <c r="AS44" s="269"/>
      <c r="AT44" s="269"/>
      <c r="AU44" s="270"/>
    </row>
    <row r="45" spans="2:47" x14ac:dyDescent="0.45">
      <c r="B45" s="16"/>
      <c r="C45" s="279" t="str">
        <f>IF(入力シート!D81="","",入力シート!D81)</f>
        <v/>
      </c>
      <c r="D45" s="279"/>
      <c r="E45" s="279"/>
      <c r="F45" s="279"/>
      <c r="G45" s="279"/>
      <c r="H45" s="279"/>
      <c r="I45" s="279"/>
      <c r="J45" s="279"/>
      <c r="K45" s="280"/>
      <c r="L45" s="131" t="str">
        <f>IF(入力シート!D81="","",入力シート!BC81)</f>
        <v/>
      </c>
      <c r="M45" s="132"/>
      <c r="N45" s="132"/>
      <c r="O45" s="133"/>
      <c r="P45" s="134" t="str">
        <f>IF(入力シート!D81="","",入力シート!AZ81)</f>
        <v/>
      </c>
      <c r="Q45" s="135"/>
      <c r="R45" s="135"/>
      <c r="S45" s="135"/>
      <c r="T45" s="25" t="str">
        <f t="shared" si="12"/>
        <v/>
      </c>
      <c r="U45" s="243" t="str">
        <f>IF(入力シート!D81="","",入力シート!X81)</f>
        <v/>
      </c>
      <c r="V45" s="273"/>
      <c r="W45" s="134" t="str">
        <f>IF($T$43="","",L45)</f>
        <v/>
      </c>
      <c r="X45" s="135"/>
      <c r="Y45" s="135"/>
      <c r="Z45" s="138"/>
      <c r="AA45" s="274"/>
      <c r="AB45" s="193"/>
      <c r="AC45" s="193"/>
      <c r="AD45" s="275"/>
      <c r="AE45" s="142" t="str">
        <f>IF(入力シート!D81="","",入力シート!AW81)</f>
        <v/>
      </c>
      <c r="AF45" s="143"/>
      <c r="AG45" s="144"/>
      <c r="AH45" s="268" t="str">
        <f>IF(入力シート!D81="","",入力シート!N81)</f>
        <v/>
      </c>
      <c r="AI45" s="269"/>
      <c r="AJ45" s="269"/>
      <c r="AK45" s="269"/>
      <c r="AL45" s="269"/>
      <c r="AM45" s="269"/>
      <c r="AN45" s="269"/>
      <c r="AO45" s="269"/>
      <c r="AP45" s="269" t="str">
        <f>IF(入力シート!D81="","",入力シート!S81)</f>
        <v/>
      </c>
      <c r="AQ45" s="269"/>
      <c r="AR45" s="269"/>
      <c r="AS45" s="269"/>
      <c r="AT45" s="269"/>
      <c r="AU45" s="270"/>
    </row>
    <row r="46" spans="2:47" x14ac:dyDescent="0.45">
      <c r="B46" s="16"/>
      <c r="C46" s="279" t="str">
        <f>IF(入力シート!D82="","",入力シート!D82)</f>
        <v/>
      </c>
      <c r="D46" s="279"/>
      <c r="E46" s="279"/>
      <c r="F46" s="279"/>
      <c r="G46" s="279"/>
      <c r="H46" s="279"/>
      <c r="I46" s="279"/>
      <c r="J46" s="279"/>
      <c r="K46" s="280"/>
      <c r="L46" s="131" t="str">
        <f>IF(入力シート!D82="","",入力シート!BC82)</f>
        <v/>
      </c>
      <c r="M46" s="132"/>
      <c r="N46" s="132"/>
      <c r="O46" s="133"/>
      <c r="P46" s="134" t="str">
        <f>IF(入力シート!D82="","",入力シート!AZ82)</f>
        <v/>
      </c>
      <c r="Q46" s="135"/>
      <c r="R46" s="135"/>
      <c r="S46" s="135"/>
      <c r="T46" s="25" t="str">
        <f t="shared" si="12"/>
        <v/>
      </c>
      <c r="U46" s="243" t="str">
        <f>IF(入力シート!D82="","",入力シート!X82)</f>
        <v/>
      </c>
      <c r="V46" s="273"/>
      <c r="W46" s="134" t="str">
        <f>IF($T$43="","",L46)</f>
        <v/>
      </c>
      <c r="X46" s="135"/>
      <c r="Y46" s="135"/>
      <c r="Z46" s="138"/>
      <c r="AA46" s="274"/>
      <c r="AB46" s="193"/>
      <c r="AC46" s="193"/>
      <c r="AD46" s="275"/>
      <c r="AE46" s="142" t="str">
        <f>IF(入力シート!D82="","",入力シート!AW82)</f>
        <v/>
      </c>
      <c r="AF46" s="143"/>
      <c r="AG46" s="144"/>
      <c r="AH46" s="268" t="str">
        <f>IF(入力シート!D82="","",入力シート!N82)</f>
        <v/>
      </c>
      <c r="AI46" s="269"/>
      <c r="AJ46" s="269"/>
      <c r="AK46" s="269"/>
      <c r="AL46" s="269"/>
      <c r="AM46" s="269"/>
      <c r="AN46" s="269"/>
      <c r="AO46" s="269"/>
      <c r="AP46" s="269" t="str">
        <f>IF(入力シート!D82="","",入力シート!S82)</f>
        <v/>
      </c>
      <c r="AQ46" s="269"/>
      <c r="AR46" s="269"/>
      <c r="AS46" s="269"/>
      <c r="AT46" s="269"/>
      <c r="AU46" s="270"/>
    </row>
    <row r="47" spans="2:47" x14ac:dyDescent="0.45">
      <c r="B47" s="16"/>
      <c r="C47" s="279" t="str">
        <f>IF(入力シート!D83="","",入力シート!D83)</f>
        <v/>
      </c>
      <c r="D47" s="279"/>
      <c r="E47" s="279"/>
      <c r="F47" s="279"/>
      <c r="G47" s="279"/>
      <c r="H47" s="279"/>
      <c r="I47" s="279"/>
      <c r="J47" s="279"/>
      <c r="K47" s="280"/>
      <c r="L47" s="131" t="str">
        <f>IF(入力シート!D83="","",入力シート!BC83)</f>
        <v/>
      </c>
      <c r="M47" s="132"/>
      <c r="N47" s="132"/>
      <c r="O47" s="133"/>
      <c r="P47" s="134" t="str">
        <f>IF(入力シート!D83="","",入力シート!AZ83)</f>
        <v/>
      </c>
      <c r="Q47" s="135"/>
      <c r="R47" s="135"/>
      <c r="S47" s="135"/>
      <c r="T47" s="25" t="str">
        <f t="shared" si="12"/>
        <v/>
      </c>
      <c r="U47" s="243" t="str">
        <f>IF(入力シート!D83="","",入力シート!X83)</f>
        <v/>
      </c>
      <c r="V47" s="273"/>
      <c r="W47" s="134" t="str">
        <f>IF($T$43="","",L47)</f>
        <v/>
      </c>
      <c r="X47" s="135"/>
      <c r="Y47" s="135"/>
      <c r="Z47" s="138"/>
      <c r="AA47" s="274"/>
      <c r="AB47" s="193"/>
      <c r="AC47" s="193"/>
      <c r="AD47" s="275"/>
      <c r="AE47" s="142" t="str">
        <f>IF(入力シート!D83="","",入力シート!AW83)</f>
        <v/>
      </c>
      <c r="AF47" s="143"/>
      <c r="AG47" s="144"/>
      <c r="AH47" s="268" t="str">
        <f>IF(入力シート!D83="","",入力シート!N83)</f>
        <v/>
      </c>
      <c r="AI47" s="269"/>
      <c r="AJ47" s="269"/>
      <c r="AK47" s="269"/>
      <c r="AL47" s="269"/>
      <c r="AM47" s="269"/>
      <c r="AN47" s="269"/>
      <c r="AO47" s="269"/>
      <c r="AP47" s="269" t="str">
        <f>IF(入力シート!D83="","",入力シート!S83)</f>
        <v/>
      </c>
      <c r="AQ47" s="269"/>
      <c r="AR47" s="269"/>
      <c r="AS47" s="269"/>
      <c r="AT47" s="269"/>
      <c r="AU47" s="270"/>
    </row>
    <row r="48" spans="2:47" ht="15.6" thickBot="1" x14ac:dyDescent="0.5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21"/>
      <c r="M48" s="2"/>
      <c r="N48" s="2"/>
      <c r="O48" s="22"/>
      <c r="P48" s="23"/>
      <c r="Q48" s="24"/>
      <c r="R48" s="24"/>
      <c r="S48" s="24"/>
      <c r="T48" s="25"/>
      <c r="U48" s="26"/>
      <c r="V48" s="27"/>
      <c r="W48" s="23"/>
      <c r="X48" s="24"/>
      <c r="Y48" s="24"/>
      <c r="Z48" s="28"/>
      <c r="AA48" s="29"/>
      <c r="AD48" s="30"/>
      <c r="AE48" s="47"/>
      <c r="AF48" s="63"/>
      <c r="AG48" s="46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</row>
    <row r="49" spans="1:47" ht="18" thickTop="1" thickBot="1" x14ac:dyDescent="0.5">
      <c r="B49" s="245" t="s">
        <v>20</v>
      </c>
      <c r="C49" s="246"/>
      <c r="D49" s="246"/>
      <c r="E49" s="246"/>
      <c r="F49" s="246"/>
      <c r="G49" s="246"/>
      <c r="H49" s="246"/>
      <c r="I49" s="246"/>
      <c r="J49" s="246"/>
      <c r="K49" s="247"/>
      <c r="L49" s="319">
        <f>SUM(L7:O48)</f>
        <v>0</v>
      </c>
      <c r="M49" s="320"/>
      <c r="N49" s="320"/>
      <c r="O49" s="321"/>
      <c r="P49" s="251"/>
      <c r="Q49" s="252"/>
      <c r="R49" s="252"/>
      <c r="S49" s="252"/>
      <c r="T49" s="252"/>
      <c r="U49" s="252"/>
      <c r="V49" s="253"/>
      <c r="W49" s="254" t="str">
        <f>_xlfn.IFS(入力シート!$U$10="週30時間以上",MIN(SUM($W$6,$W$23,$W$35,$W$42),3000000),入力シート!$U$10="週30時間未満",MIN(SUM($W$6,$W$23,$W$35,$W$42),1500000),入力シート!$U$10="","")</f>
        <v/>
      </c>
      <c r="X49" s="255"/>
      <c r="Y49" s="255"/>
      <c r="Z49" s="256"/>
      <c r="AA49" s="257" t="str">
        <f>IFERROR(L49-W49-SUM(AA7:AD47),"")</f>
        <v/>
      </c>
      <c r="AB49" s="258"/>
      <c r="AC49" s="258"/>
      <c r="AD49" s="259"/>
      <c r="AE49" s="260"/>
      <c r="AF49" s="261"/>
      <c r="AG49" s="53"/>
      <c r="AH49" s="262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4"/>
    </row>
    <row r="50" spans="1:47" x14ac:dyDescent="0.45">
      <c r="B50" s="39"/>
      <c r="C50" s="39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5.6" thickBot="1" x14ac:dyDescent="0.5">
      <c r="A51" s="12" t="s">
        <v>21</v>
      </c>
    </row>
    <row r="52" spans="1:47" x14ac:dyDescent="0.45">
      <c r="B52" s="215" t="s">
        <v>22</v>
      </c>
      <c r="C52" s="216"/>
      <c r="D52" s="216"/>
      <c r="E52" s="216"/>
      <c r="F52" s="216"/>
      <c r="G52" s="216"/>
      <c r="H52" s="216"/>
      <c r="I52" s="216"/>
      <c r="J52" s="216"/>
      <c r="K52" s="218" t="s">
        <v>23</v>
      </c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8" t="s">
        <v>24</v>
      </c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80"/>
      <c r="AI52" s="178" t="s">
        <v>25</v>
      </c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80"/>
    </row>
    <row r="53" spans="1:47" x14ac:dyDescent="0.45">
      <c r="B53" s="238">
        <v>45383</v>
      </c>
      <c r="C53" s="239"/>
      <c r="D53" s="239"/>
      <c r="E53" s="239"/>
      <c r="F53" s="239"/>
      <c r="G53" s="190" t="s">
        <v>26</v>
      </c>
      <c r="H53" s="190"/>
      <c r="I53" s="190"/>
      <c r="J53" s="14"/>
      <c r="K53" s="240" t="s">
        <v>27</v>
      </c>
      <c r="L53" s="241"/>
      <c r="M53" s="241"/>
      <c r="N53" s="542" t="str">
        <f>IF(入力シート!BE34=0,"0",入力シート!BE34)</f>
        <v>0</v>
      </c>
      <c r="O53" s="542"/>
      <c r="P53" s="41" t="s">
        <v>28</v>
      </c>
      <c r="Q53" s="41"/>
      <c r="R53" s="97"/>
      <c r="S53" s="97"/>
      <c r="T53" s="41"/>
      <c r="U53" s="41"/>
      <c r="V53" s="41"/>
      <c r="W53" s="242" t="s">
        <v>27</v>
      </c>
      <c r="X53" s="243"/>
      <c r="Y53" s="243"/>
      <c r="Z53" s="243" t="str">
        <f>IF(入力シート!BQ34=0,"0",入力シート!BQ34)</f>
        <v>0</v>
      </c>
      <c r="AA53" s="243"/>
      <c r="AB53" s="243"/>
      <c r="AC53" s="243"/>
      <c r="AD53" s="243"/>
      <c r="AE53" s="97" t="s">
        <v>29</v>
      </c>
      <c r="AH53" s="99"/>
      <c r="AI53" s="100"/>
      <c r="AJ53" s="98"/>
      <c r="AK53" s="98"/>
      <c r="AL53" s="98"/>
      <c r="AM53" s="41"/>
      <c r="AN53" s="41"/>
      <c r="AO53" s="241" t="s">
        <v>27</v>
      </c>
      <c r="AP53" s="241"/>
      <c r="AQ53" s="241" t="str">
        <f>IF(入力シート!AP20=0,"0",入力シート!AP20)</f>
        <v>0</v>
      </c>
      <c r="AR53" s="241"/>
      <c r="AS53" s="241"/>
      <c r="AT53" s="241" t="s">
        <v>30</v>
      </c>
      <c r="AU53" s="244"/>
    </row>
    <row r="54" spans="1:47" ht="15.6" thickBot="1" x14ac:dyDescent="0.5">
      <c r="B54" s="43"/>
      <c r="C54" s="236">
        <f>入力シート!G4</f>
        <v>0</v>
      </c>
      <c r="D54" s="236"/>
      <c r="E54" s="236"/>
      <c r="F54" s="236"/>
      <c r="G54" s="236"/>
      <c r="H54" s="234" t="s">
        <v>31</v>
      </c>
      <c r="I54" s="234"/>
      <c r="J54" s="234"/>
      <c r="K54" s="237" t="s">
        <v>32</v>
      </c>
      <c r="L54" s="234"/>
      <c r="M54" s="234"/>
      <c r="N54" s="234" t="str">
        <f>IF(入力シート!AP14=0,"0",入力シート!AP14)</f>
        <v>0</v>
      </c>
      <c r="O54" s="234"/>
      <c r="P54" s="44" t="s">
        <v>28</v>
      </c>
      <c r="Q54" s="234" t="s">
        <v>33</v>
      </c>
      <c r="R54" s="234"/>
      <c r="S54" s="234"/>
      <c r="T54" s="234" t="str">
        <f>入力シート!AP15&amp;"名"</f>
        <v>名</v>
      </c>
      <c r="U54" s="234"/>
      <c r="V54" s="44" t="s">
        <v>34</v>
      </c>
      <c r="W54" s="235" t="s">
        <v>32</v>
      </c>
      <c r="X54" s="234"/>
      <c r="Y54" s="234"/>
      <c r="Z54" s="234" t="str">
        <f>IF(入力シート!AS14=0,"0",入力シート!AS14)</f>
        <v>0</v>
      </c>
      <c r="AA54" s="234"/>
      <c r="AB54" s="234"/>
      <c r="AC54" s="44" t="s">
        <v>29</v>
      </c>
      <c r="AD54" s="234" t="s">
        <v>35</v>
      </c>
      <c r="AE54" s="234"/>
      <c r="AF54" s="234" t="str">
        <f>入力シート!AS15&amp;"日"</f>
        <v>日</v>
      </c>
      <c r="AG54" s="234"/>
      <c r="AH54" s="45" t="s">
        <v>34</v>
      </c>
      <c r="AI54" s="235" t="s">
        <v>36</v>
      </c>
      <c r="AJ54" s="234"/>
      <c r="AK54" s="234" t="s">
        <v>37</v>
      </c>
      <c r="AL54" s="234"/>
      <c r="AM54" s="234"/>
      <c r="AN54" s="234" t="str">
        <f>IF(入力シート!AP18=0,"0",入力シート!AP18)</f>
        <v>0</v>
      </c>
      <c r="AO54" s="234"/>
      <c r="AP54" s="44" t="s">
        <v>28</v>
      </c>
      <c r="AQ54" s="234" t="s">
        <v>33</v>
      </c>
      <c r="AR54" s="234"/>
      <c r="AS54" s="234" t="str">
        <f>IF(入力シート!AP19=0,"0",入力シート!AP19)</f>
        <v>0</v>
      </c>
      <c r="AT54" s="234"/>
      <c r="AU54" s="45" t="s">
        <v>28</v>
      </c>
    </row>
    <row r="55" spans="1:47" x14ac:dyDescent="0.45">
      <c r="B55" s="39"/>
      <c r="C55" s="39"/>
      <c r="D55" s="39"/>
      <c r="E55" s="39"/>
      <c r="F55" s="39"/>
      <c r="G55" s="39"/>
      <c r="H55" s="39"/>
      <c r="I55" s="39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5.6" thickBot="1" x14ac:dyDescent="0.5">
      <c r="A56" s="12" t="s">
        <v>272</v>
      </c>
    </row>
    <row r="57" spans="1:47" x14ac:dyDescent="0.45">
      <c r="B57" s="215" t="s">
        <v>39</v>
      </c>
      <c r="C57" s="216"/>
      <c r="D57" s="216"/>
      <c r="E57" s="216"/>
      <c r="F57" s="216"/>
      <c r="G57" s="216"/>
      <c r="H57" s="216"/>
      <c r="I57" s="216"/>
      <c r="J57" s="216"/>
      <c r="K57" s="217"/>
      <c r="L57" s="218" t="s">
        <v>40</v>
      </c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80"/>
    </row>
    <row r="58" spans="1:47" x14ac:dyDescent="0.45">
      <c r="B58" s="219" t="str">
        <f>IF(入力シート!D56="","",入力シート!D56)</f>
        <v/>
      </c>
      <c r="C58" s="220"/>
      <c r="D58" s="220"/>
      <c r="E58" s="220"/>
      <c r="F58" s="220"/>
      <c r="G58" s="220"/>
      <c r="H58" s="220"/>
      <c r="I58" s="220"/>
      <c r="J58" s="220"/>
      <c r="K58" s="221"/>
      <c r="L58" s="231" t="str">
        <f>IF(入力シート!BF56="","",入力シート!BF56)</f>
        <v/>
      </c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3"/>
    </row>
    <row r="59" spans="1:47" x14ac:dyDescent="0.45">
      <c r="B59" s="219" t="str">
        <f>IF(入力シート!D57="","",入力シート!D57)</f>
        <v/>
      </c>
      <c r="C59" s="220"/>
      <c r="D59" s="220"/>
      <c r="E59" s="220"/>
      <c r="F59" s="220"/>
      <c r="G59" s="220"/>
      <c r="H59" s="220"/>
      <c r="I59" s="220"/>
      <c r="J59" s="220"/>
      <c r="K59" s="221"/>
      <c r="L59" s="231" t="str">
        <f>IF(入力シート!BF57="","",入力シート!BF57)</f>
        <v/>
      </c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3"/>
    </row>
    <row r="60" spans="1:47" x14ac:dyDescent="0.45">
      <c r="B60" s="219" t="str">
        <f>IF(入力シート!D58="","",入力シート!D58)</f>
        <v/>
      </c>
      <c r="C60" s="220"/>
      <c r="D60" s="220"/>
      <c r="E60" s="220"/>
      <c r="F60" s="220"/>
      <c r="G60" s="220"/>
      <c r="H60" s="220"/>
      <c r="I60" s="220"/>
      <c r="J60" s="220"/>
      <c r="K60" s="221"/>
      <c r="L60" s="231" t="str">
        <f>IF(入力シート!BF58="","",入力シート!BF58)</f>
        <v/>
      </c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3"/>
    </row>
    <row r="61" spans="1:47" x14ac:dyDescent="0.45">
      <c r="B61" s="219" t="str">
        <f>IF(入力シート!D59="","",入力シート!D59)</f>
        <v/>
      </c>
      <c r="C61" s="220"/>
      <c r="D61" s="220"/>
      <c r="E61" s="220"/>
      <c r="F61" s="220"/>
      <c r="G61" s="220"/>
      <c r="H61" s="220"/>
      <c r="I61" s="220"/>
      <c r="J61" s="220"/>
      <c r="K61" s="221"/>
      <c r="L61" s="231" t="str">
        <f>IF(入力シート!BF59="","",入力シート!BF59)</f>
        <v/>
      </c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3"/>
    </row>
    <row r="62" spans="1:47" x14ac:dyDescent="0.45">
      <c r="B62" s="219" t="str">
        <f>IF(入力シート!D60="","",入力シート!D60)</f>
        <v/>
      </c>
      <c r="C62" s="220"/>
      <c r="D62" s="220"/>
      <c r="E62" s="220"/>
      <c r="F62" s="220"/>
      <c r="G62" s="220"/>
      <c r="H62" s="220"/>
      <c r="I62" s="220"/>
      <c r="J62" s="220"/>
      <c r="K62" s="221"/>
      <c r="L62" s="231" t="str">
        <f>IF(入力シート!BF60="","",入力シート!BF60)</f>
        <v/>
      </c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3"/>
    </row>
    <row r="63" spans="1:47" x14ac:dyDescent="0.45">
      <c r="B63" s="219" t="str">
        <f>IF(入力シート!D61="","",入力シート!D61)</f>
        <v/>
      </c>
      <c r="C63" s="220"/>
      <c r="D63" s="220"/>
      <c r="E63" s="220"/>
      <c r="F63" s="220"/>
      <c r="G63" s="220"/>
      <c r="H63" s="220"/>
      <c r="I63" s="220"/>
      <c r="J63" s="220"/>
      <c r="K63" s="221"/>
      <c r="L63" s="231" t="str">
        <f>IF(入力シート!BF61="","",入力シート!BF61)</f>
        <v/>
      </c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3"/>
    </row>
    <row r="64" spans="1:47" x14ac:dyDescent="0.45">
      <c r="B64" s="219" t="str">
        <f>IF(入力シート!D62="","",入力シート!D62)</f>
        <v/>
      </c>
      <c r="C64" s="220"/>
      <c r="D64" s="220"/>
      <c r="E64" s="220"/>
      <c r="F64" s="220"/>
      <c r="G64" s="220"/>
      <c r="H64" s="220"/>
      <c r="I64" s="220"/>
      <c r="J64" s="220"/>
      <c r="K64" s="221"/>
      <c r="L64" s="231" t="str">
        <f>IF(入力シート!BF62="","",入力シート!BF62)</f>
        <v/>
      </c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3"/>
    </row>
    <row r="65" spans="1:47" x14ac:dyDescent="0.45">
      <c r="B65" s="219" t="str">
        <f>IF(入力シート!D63="","",入力シート!D63)</f>
        <v/>
      </c>
      <c r="C65" s="220"/>
      <c r="D65" s="220"/>
      <c r="E65" s="220"/>
      <c r="F65" s="220"/>
      <c r="G65" s="220"/>
      <c r="H65" s="220"/>
      <c r="I65" s="220"/>
      <c r="J65" s="220"/>
      <c r="K65" s="221"/>
      <c r="L65" s="231" t="str">
        <f>IF(入力シート!BF63="","",入力シート!BF63)</f>
        <v/>
      </c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3"/>
    </row>
    <row r="66" spans="1:47" x14ac:dyDescent="0.45">
      <c r="B66" s="219" t="str">
        <f>IF(入力シート!D64="","",入力シート!D64)</f>
        <v/>
      </c>
      <c r="C66" s="220"/>
      <c r="D66" s="220"/>
      <c r="E66" s="220"/>
      <c r="F66" s="220"/>
      <c r="G66" s="220"/>
      <c r="H66" s="220"/>
      <c r="I66" s="220"/>
      <c r="J66" s="220"/>
      <c r="K66" s="221"/>
      <c r="L66" s="231" t="str">
        <f>IF(入力シート!BF64="","",入力シート!BF64)</f>
        <v/>
      </c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3"/>
    </row>
    <row r="67" spans="1:47" ht="15.6" thickBot="1" x14ac:dyDescent="0.5">
      <c r="B67" s="225" t="str">
        <f>IF(入力シート!D65="","",入力シート!D65)</f>
        <v/>
      </c>
      <c r="C67" s="226"/>
      <c r="D67" s="226"/>
      <c r="E67" s="226"/>
      <c r="F67" s="226"/>
      <c r="G67" s="226"/>
      <c r="H67" s="226"/>
      <c r="I67" s="226"/>
      <c r="J67" s="226"/>
      <c r="K67" s="227"/>
      <c r="L67" s="228" t="str">
        <f>IF(入力シート!BF65="","",入力シート!BF65)</f>
        <v/>
      </c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30"/>
    </row>
    <row r="68" spans="1:47" x14ac:dyDescent="0.45">
      <c r="B68" s="3"/>
      <c r="C68" s="3"/>
      <c r="D68" s="3"/>
      <c r="E68" s="3"/>
      <c r="F68" s="3"/>
      <c r="G68" s="3"/>
      <c r="H68" s="3"/>
      <c r="I68" s="3"/>
      <c r="J68" s="3"/>
      <c r="K68" s="3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1:47" ht="15.6" thickBot="1" x14ac:dyDescent="0.5">
      <c r="A69" s="12" t="s">
        <v>273</v>
      </c>
    </row>
    <row r="70" spans="1:47" x14ac:dyDescent="0.45">
      <c r="B70" s="215" t="s">
        <v>39</v>
      </c>
      <c r="C70" s="216"/>
      <c r="D70" s="216"/>
      <c r="E70" s="216"/>
      <c r="F70" s="216"/>
      <c r="G70" s="216"/>
      <c r="H70" s="216"/>
      <c r="I70" s="216"/>
      <c r="J70" s="216"/>
      <c r="K70" s="217"/>
      <c r="L70" s="218" t="s">
        <v>42</v>
      </c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80"/>
    </row>
    <row r="71" spans="1:47" x14ac:dyDescent="0.45">
      <c r="B71" s="219" t="str">
        <f>IF(入力シート!D79="","",入力シート!D79)</f>
        <v/>
      </c>
      <c r="C71" s="220"/>
      <c r="D71" s="220"/>
      <c r="E71" s="220"/>
      <c r="F71" s="220"/>
      <c r="G71" s="220"/>
      <c r="H71" s="220"/>
      <c r="I71" s="220"/>
      <c r="J71" s="220"/>
      <c r="K71" s="221"/>
      <c r="L71" s="222" t="str">
        <f>IF(入力シート!BH79="","",入力シート!BH79)</f>
        <v/>
      </c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4"/>
    </row>
    <row r="72" spans="1:47" x14ac:dyDescent="0.45">
      <c r="B72" s="219" t="str">
        <f>IF(入力シート!D80="","",入力シート!D80)</f>
        <v/>
      </c>
      <c r="C72" s="220"/>
      <c r="D72" s="220"/>
      <c r="E72" s="220"/>
      <c r="F72" s="220"/>
      <c r="G72" s="220"/>
      <c r="H72" s="220"/>
      <c r="I72" s="220"/>
      <c r="J72" s="220"/>
      <c r="K72" s="221"/>
      <c r="L72" s="222" t="str">
        <f>IF(入力シート!BH80="","",入力シート!BH80)</f>
        <v/>
      </c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4"/>
    </row>
    <row r="73" spans="1:47" x14ac:dyDescent="0.45">
      <c r="B73" s="219" t="str">
        <f>IF(入力シート!D81="","",入力シート!D81)</f>
        <v/>
      </c>
      <c r="C73" s="220"/>
      <c r="D73" s="220"/>
      <c r="E73" s="220"/>
      <c r="F73" s="220"/>
      <c r="G73" s="220"/>
      <c r="H73" s="220"/>
      <c r="I73" s="220"/>
      <c r="J73" s="220"/>
      <c r="K73" s="221"/>
      <c r="L73" s="222" t="str">
        <f>IF(入力シート!BH81="","",入力シート!BH81)</f>
        <v/>
      </c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4"/>
    </row>
    <row r="74" spans="1:47" x14ac:dyDescent="0.45">
      <c r="B74" s="219" t="str">
        <f>IF(入力シート!D82="","",入力シート!D82)</f>
        <v/>
      </c>
      <c r="C74" s="220"/>
      <c r="D74" s="220"/>
      <c r="E74" s="220"/>
      <c r="F74" s="220"/>
      <c r="G74" s="220"/>
      <c r="H74" s="220"/>
      <c r="I74" s="220"/>
      <c r="J74" s="220"/>
      <c r="K74" s="221"/>
      <c r="L74" s="222" t="str">
        <f>IF(入力シート!BH82="","",入力シート!BH82)</f>
        <v/>
      </c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4"/>
    </row>
    <row r="75" spans="1:47" x14ac:dyDescent="0.45">
      <c r="B75" s="225" t="str">
        <f>IF(入力シート!D83="","",入力シート!D83)</f>
        <v/>
      </c>
      <c r="C75" s="226"/>
      <c r="D75" s="226"/>
      <c r="E75" s="226"/>
      <c r="F75" s="226"/>
      <c r="G75" s="226"/>
      <c r="H75" s="226"/>
      <c r="I75" s="226"/>
      <c r="J75" s="226"/>
      <c r="K75" s="227"/>
      <c r="L75" s="228" t="str">
        <f>IF(入力シート!BH83="","",入力シート!BH83)</f>
        <v/>
      </c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30"/>
    </row>
    <row r="76" spans="1:47" x14ac:dyDescent="0.45">
      <c r="B76" s="3"/>
      <c r="C76" s="3"/>
      <c r="D76" s="3"/>
      <c r="E76" s="3"/>
      <c r="F76" s="3"/>
      <c r="G76" s="3"/>
      <c r="H76" s="3"/>
      <c r="I76" s="3"/>
      <c r="J76" s="3"/>
      <c r="K76" s="3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1:47" x14ac:dyDescent="0.45">
      <c r="A77" s="12" t="s">
        <v>43</v>
      </c>
    </row>
    <row r="78" spans="1:47" x14ac:dyDescent="0.45">
      <c r="B78" s="178" t="s">
        <v>44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80"/>
      <c r="W78" s="178" t="s">
        <v>45</v>
      </c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80"/>
      <c r="AM78" s="178" t="s">
        <v>46</v>
      </c>
      <c r="AN78" s="179"/>
      <c r="AO78" s="179"/>
      <c r="AP78" s="179"/>
      <c r="AQ78" s="179"/>
      <c r="AR78" s="179"/>
      <c r="AS78" s="179"/>
      <c r="AT78" s="179"/>
      <c r="AU78" s="180"/>
    </row>
    <row r="79" spans="1:47" x14ac:dyDescent="0.45">
      <c r="B79" s="150" t="s">
        <v>47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83"/>
      <c r="P79" s="151" t="s">
        <v>48</v>
      </c>
      <c r="Q79" s="151"/>
      <c r="R79" s="151"/>
      <c r="S79" s="151"/>
      <c r="T79" s="151"/>
      <c r="U79" s="151"/>
      <c r="V79" s="184"/>
      <c r="W79" s="185" t="s">
        <v>47</v>
      </c>
      <c r="X79" s="186"/>
      <c r="Y79" s="186"/>
      <c r="Z79" s="186"/>
      <c r="AA79" s="186"/>
      <c r="AB79" s="186"/>
      <c r="AC79" s="186"/>
      <c r="AD79" s="186"/>
      <c r="AE79" s="186"/>
      <c r="AF79" s="186"/>
      <c r="AG79" s="187"/>
      <c r="AH79" s="188" t="s">
        <v>48</v>
      </c>
      <c r="AI79" s="151"/>
      <c r="AJ79" s="151"/>
      <c r="AK79" s="151"/>
      <c r="AL79" s="184"/>
      <c r="AM79" s="189"/>
      <c r="AN79" s="190"/>
      <c r="AO79" s="190"/>
      <c r="AP79" s="190"/>
      <c r="AQ79" s="190"/>
      <c r="AR79" s="190"/>
      <c r="AS79" s="190"/>
      <c r="AT79" s="190"/>
      <c r="AU79" s="191"/>
    </row>
    <row r="80" spans="1:47" x14ac:dyDescent="0.45">
      <c r="B80" s="195" t="s">
        <v>49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7"/>
      <c r="P80" s="198" t="str">
        <f>W49</f>
        <v/>
      </c>
      <c r="Q80" s="198"/>
      <c r="R80" s="198"/>
      <c r="S80" s="198"/>
      <c r="T80" s="198"/>
      <c r="U80" s="198"/>
      <c r="V80" s="199"/>
      <c r="W80" s="209" t="s">
        <v>50</v>
      </c>
      <c r="X80" s="210"/>
      <c r="Y80" s="210"/>
      <c r="Z80" s="210"/>
      <c r="AA80" s="210"/>
      <c r="AB80" s="210"/>
      <c r="AC80" s="210"/>
      <c r="AD80" s="210"/>
      <c r="AE80" s="210"/>
      <c r="AF80" s="210"/>
      <c r="AG80" s="211"/>
      <c r="AH80" s="212">
        <f>W6</f>
        <v>0</v>
      </c>
      <c r="AI80" s="213"/>
      <c r="AJ80" s="213"/>
      <c r="AK80" s="213"/>
      <c r="AL80" s="214"/>
      <c r="AM80" s="192"/>
      <c r="AN80" s="193"/>
      <c r="AO80" s="193"/>
      <c r="AP80" s="193"/>
      <c r="AQ80" s="193"/>
      <c r="AR80" s="193"/>
      <c r="AS80" s="193"/>
      <c r="AT80" s="193"/>
      <c r="AU80" s="194"/>
    </row>
    <row r="81" spans="1:47" x14ac:dyDescent="0.45">
      <c r="B81" s="195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7"/>
      <c r="P81" s="198" t="str">
        <f>AA49</f>
        <v/>
      </c>
      <c r="Q81" s="198"/>
      <c r="R81" s="198"/>
      <c r="S81" s="198"/>
      <c r="T81" s="198"/>
      <c r="U81" s="198"/>
      <c r="V81" s="199"/>
      <c r="W81" s="195" t="s">
        <v>52</v>
      </c>
      <c r="X81" s="196"/>
      <c r="Y81" s="196"/>
      <c r="Z81" s="196"/>
      <c r="AA81" s="196"/>
      <c r="AB81" s="196"/>
      <c r="AC81" s="196"/>
      <c r="AD81" s="196"/>
      <c r="AE81" s="196"/>
      <c r="AF81" s="196"/>
      <c r="AG81" s="197"/>
      <c r="AH81" s="139">
        <f>W23</f>
        <v>0</v>
      </c>
      <c r="AI81" s="140"/>
      <c r="AJ81" s="140"/>
      <c r="AK81" s="140"/>
      <c r="AL81" s="200"/>
      <c r="AM81" s="192"/>
      <c r="AN81" s="193"/>
      <c r="AO81" s="193"/>
      <c r="AP81" s="193"/>
      <c r="AQ81" s="193"/>
      <c r="AR81" s="193"/>
      <c r="AS81" s="193"/>
      <c r="AT81" s="193"/>
      <c r="AU81" s="194"/>
    </row>
    <row r="82" spans="1:47" x14ac:dyDescent="0.45">
      <c r="B82" s="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57"/>
      <c r="Q82" s="57"/>
      <c r="R82" s="57"/>
      <c r="S82" s="57"/>
      <c r="T82" s="57"/>
      <c r="U82" s="57"/>
      <c r="V82" s="80"/>
      <c r="W82" s="195" t="s">
        <v>53</v>
      </c>
      <c r="X82" s="196"/>
      <c r="Y82" s="196"/>
      <c r="Z82" s="196"/>
      <c r="AA82" s="196"/>
      <c r="AB82" s="196"/>
      <c r="AC82" s="196"/>
      <c r="AD82" s="196"/>
      <c r="AE82" s="196"/>
      <c r="AF82" s="196"/>
      <c r="AG82" s="197"/>
      <c r="AH82" s="139">
        <f>W35</f>
        <v>0</v>
      </c>
      <c r="AI82" s="140"/>
      <c r="AJ82" s="140"/>
      <c r="AK82" s="140"/>
      <c r="AL82" s="200"/>
      <c r="AM82" s="192"/>
      <c r="AN82" s="193"/>
      <c r="AO82" s="193"/>
      <c r="AP82" s="193"/>
      <c r="AQ82" s="193"/>
      <c r="AR82" s="193"/>
      <c r="AS82" s="193"/>
      <c r="AT82" s="193"/>
      <c r="AU82" s="194"/>
    </row>
    <row r="83" spans="1:47" x14ac:dyDescent="0.45">
      <c r="B83" s="95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58"/>
      <c r="Q83" s="59"/>
      <c r="R83" s="59"/>
      <c r="S83" s="59"/>
      <c r="T83" s="59"/>
      <c r="U83" s="59"/>
      <c r="V83" s="96"/>
      <c r="W83" s="195" t="s">
        <v>54</v>
      </c>
      <c r="X83" s="196"/>
      <c r="Y83" s="196"/>
      <c r="Z83" s="196"/>
      <c r="AA83" s="196"/>
      <c r="AB83" s="196"/>
      <c r="AC83" s="196"/>
      <c r="AD83" s="196"/>
      <c r="AE83" s="196"/>
      <c r="AF83" s="196"/>
      <c r="AG83" s="197"/>
      <c r="AH83" s="139">
        <f>W42</f>
        <v>0</v>
      </c>
      <c r="AI83" s="140"/>
      <c r="AJ83" s="140"/>
      <c r="AK83" s="140"/>
      <c r="AL83" s="200"/>
      <c r="AM83" s="192"/>
      <c r="AN83" s="193"/>
      <c r="AO83" s="193"/>
      <c r="AP83" s="193"/>
      <c r="AQ83" s="193"/>
      <c r="AR83" s="193"/>
      <c r="AS83" s="193"/>
      <c r="AT83" s="193"/>
      <c r="AU83" s="194"/>
    </row>
    <row r="84" spans="1:47" x14ac:dyDescent="0.45"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3"/>
      <c r="P84" s="204"/>
      <c r="Q84" s="204"/>
      <c r="R84" s="204"/>
      <c r="S84" s="204"/>
      <c r="T84" s="204"/>
      <c r="U84" s="204"/>
      <c r="V84" s="205"/>
      <c r="W84" s="201"/>
      <c r="X84" s="202"/>
      <c r="Y84" s="202"/>
      <c r="Z84" s="202"/>
      <c r="AA84" s="202"/>
      <c r="AB84" s="202"/>
      <c r="AC84" s="202"/>
      <c r="AD84" s="202"/>
      <c r="AE84" s="202"/>
      <c r="AF84" s="202"/>
      <c r="AG84" s="203"/>
      <c r="AH84" s="206"/>
      <c r="AI84" s="207"/>
      <c r="AJ84" s="207"/>
      <c r="AK84" s="207"/>
      <c r="AL84" s="208"/>
      <c r="AM84" s="192"/>
      <c r="AN84" s="193"/>
      <c r="AO84" s="193"/>
      <c r="AP84" s="193"/>
      <c r="AQ84" s="193"/>
      <c r="AR84" s="193"/>
      <c r="AS84" s="193"/>
      <c r="AT84" s="193"/>
      <c r="AU84" s="194"/>
    </row>
    <row r="85" spans="1:47" ht="15.6" thickBot="1" x14ac:dyDescent="0.5">
      <c r="B85" s="166" t="s">
        <v>56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8"/>
      <c r="P85" s="169">
        <f>SUM(P80:V83)</f>
        <v>0</v>
      </c>
      <c r="Q85" s="169"/>
      <c r="R85" s="169"/>
      <c r="S85" s="169"/>
      <c r="T85" s="169"/>
      <c r="U85" s="169"/>
      <c r="V85" s="170"/>
      <c r="W85" s="171" t="s">
        <v>57</v>
      </c>
      <c r="X85" s="172"/>
      <c r="Y85" s="172"/>
      <c r="Z85" s="172"/>
      <c r="AA85" s="172"/>
      <c r="AB85" s="172"/>
      <c r="AC85" s="172"/>
      <c r="AD85" s="172"/>
      <c r="AE85" s="172"/>
      <c r="AF85" s="172"/>
      <c r="AG85" s="173"/>
      <c r="AH85" s="174">
        <f>SUM(AH80:AL84)</f>
        <v>0</v>
      </c>
      <c r="AI85" s="172"/>
      <c r="AJ85" s="172"/>
      <c r="AK85" s="172"/>
      <c r="AL85" s="175"/>
      <c r="AM85" s="176">
        <f>P85-AH85</f>
        <v>0</v>
      </c>
      <c r="AN85" s="176"/>
      <c r="AO85" s="176"/>
      <c r="AP85" s="176"/>
      <c r="AQ85" s="176"/>
      <c r="AR85" s="176"/>
      <c r="AS85" s="176"/>
      <c r="AT85" s="176"/>
      <c r="AU85" s="177"/>
    </row>
    <row r="86" spans="1:47" x14ac:dyDescent="0.45">
      <c r="B86" s="39"/>
      <c r="C86" s="39"/>
      <c r="D86" s="39"/>
      <c r="E86" s="39"/>
      <c r="F86" s="39"/>
      <c r="G86" s="39"/>
      <c r="H86" s="39"/>
      <c r="I86" s="39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</row>
    <row r="87" spans="1:47" ht="15.6" thickBot="1" x14ac:dyDescent="0.5">
      <c r="A87" s="12" t="s">
        <v>58</v>
      </c>
    </row>
    <row r="88" spans="1:47" x14ac:dyDescent="0.45">
      <c r="B88" s="178" t="s">
        <v>59</v>
      </c>
      <c r="C88" s="179"/>
      <c r="D88" s="179"/>
      <c r="E88" s="179"/>
      <c r="F88" s="179"/>
      <c r="G88" s="179"/>
      <c r="H88" s="179"/>
      <c r="I88" s="180"/>
      <c r="J88" s="181">
        <f>入力シート!L104</f>
        <v>0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2"/>
    </row>
    <row r="89" spans="1:47" ht="15.6" thickBot="1" x14ac:dyDescent="0.5">
      <c r="B89" s="145" t="s">
        <v>60</v>
      </c>
      <c r="C89" s="146"/>
      <c r="D89" s="146"/>
      <c r="E89" s="146"/>
      <c r="F89" s="146"/>
      <c r="G89" s="146"/>
      <c r="H89" s="146"/>
      <c r="I89" s="155"/>
      <c r="J89" s="156">
        <f>入力シート!L105</f>
        <v>0</v>
      </c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7"/>
    </row>
    <row r="90" spans="1:47" x14ac:dyDescent="0.45">
      <c r="B90" s="158"/>
      <c r="C90" s="159"/>
      <c r="D90" s="159"/>
      <c r="E90" s="159"/>
      <c r="F90" s="159"/>
      <c r="G90" s="159"/>
      <c r="H90" s="159"/>
      <c r="I90" s="159"/>
      <c r="J90" s="160" t="s">
        <v>61</v>
      </c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2" t="s">
        <v>62</v>
      </c>
      <c r="Y90" s="162"/>
      <c r="Z90" s="162"/>
      <c r="AA90" s="162"/>
      <c r="AB90" s="162"/>
      <c r="AC90" s="162"/>
      <c r="AD90" s="162" t="s">
        <v>63</v>
      </c>
      <c r="AE90" s="162"/>
      <c r="AF90" s="162"/>
      <c r="AG90" s="162"/>
      <c r="AH90" s="163" t="s">
        <v>64</v>
      </c>
      <c r="AI90" s="163"/>
      <c r="AJ90" s="163"/>
      <c r="AK90" s="163"/>
      <c r="AL90" s="163"/>
      <c r="AM90" s="164" t="s">
        <v>65</v>
      </c>
      <c r="AN90" s="161"/>
      <c r="AO90" s="161"/>
      <c r="AP90" s="161"/>
      <c r="AQ90" s="161"/>
      <c r="AR90" s="161"/>
      <c r="AS90" s="161"/>
      <c r="AT90" s="161"/>
      <c r="AU90" s="165"/>
    </row>
    <row r="91" spans="1:47" ht="24" x14ac:dyDescent="0.4">
      <c r="B91" s="150" t="s">
        <v>66</v>
      </c>
      <c r="C91" s="151"/>
      <c r="D91" s="151"/>
      <c r="E91" s="151"/>
      <c r="F91" s="151"/>
      <c r="G91" s="151"/>
      <c r="H91" s="151"/>
      <c r="I91" s="151"/>
      <c r="J91" s="152">
        <f>入力シート!L107</f>
        <v>0</v>
      </c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>
        <f>入力シート!V107</f>
        <v>0</v>
      </c>
      <c r="Y91" s="153"/>
      <c r="Z91" s="153"/>
      <c r="AA91" s="153"/>
      <c r="AB91" s="153"/>
      <c r="AC91" s="153"/>
      <c r="AD91" s="153">
        <f>入力シート!AA107</f>
        <v>0</v>
      </c>
      <c r="AE91" s="153" ph="1"/>
      <c r="AF91" s="153" ph="1"/>
      <c r="AG91" s="153" ph="1"/>
      <c r="AH91" s="153">
        <f>入力シート!AH107</f>
        <v>0</v>
      </c>
      <c r="AI91" s="153"/>
      <c r="AJ91" s="153"/>
      <c r="AK91" s="153"/>
      <c r="AL91" s="153"/>
      <c r="AM91" s="153">
        <f>入力シート!AM107</f>
        <v>0</v>
      </c>
      <c r="AN91" s="153"/>
      <c r="AO91" s="153"/>
      <c r="AP91" s="153"/>
      <c r="AQ91" s="153"/>
      <c r="AR91" s="153"/>
      <c r="AS91" s="153"/>
      <c r="AT91" s="153"/>
      <c r="AU91" s="154"/>
    </row>
    <row r="92" spans="1:47" ht="24.6" thickBot="1" x14ac:dyDescent="0.45">
      <c r="B92" s="145" t="s">
        <v>67</v>
      </c>
      <c r="C92" s="146"/>
      <c r="D92" s="146"/>
      <c r="E92" s="146"/>
      <c r="F92" s="146"/>
      <c r="G92" s="146"/>
      <c r="H92" s="146"/>
      <c r="I92" s="146"/>
      <c r="J92" s="147">
        <f>入力シート!L108</f>
        <v>0</v>
      </c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>
        <f>入力シート!V108</f>
        <v>0</v>
      </c>
      <c r="Y92" s="148"/>
      <c r="Z92" s="148"/>
      <c r="AA92" s="148"/>
      <c r="AB92" s="148"/>
      <c r="AC92" s="148"/>
      <c r="AD92" s="148">
        <f>入力シート!AA108</f>
        <v>0</v>
      </c>
      <c r="AE92" s="148" ph="1"/>
      <c r="AF92" s="148" ph="1"/>
      <c r="AG92" s="148" ph="1"/>
      <c r="AH92" s="148">
        <f>入力シート!AH108</f>
        <v>0</v>
      </c>
      <c r="AI92" s="148"/>
      <c r="AJ92" s="148"/>
      <c r="AK92" s="148"/>
      <c r="AL92" s="148"/>
      <c r="AM92" s="148">
        <f>入力シート!AM108</f>
        <v>0</v>
      </c>
      <c r="AN92" s="148"/>
      <c r="AO92" s="148"/>
      <c r="AP92" s="148"/>
      <c r="AQ92" s="148"/>
      <c r="AR92" s="148"/>
      <c r="AS92" s="148"/>
      <c r="AT92" s="148"/>
      <c r="AU92" s="149"/>
    </row>
    <row r="98" spans="31:33" ht="24" x14ac:dyDescent="0.4">
      <c r="AE98" s="12" ph="1"/>
      <c r="AF98" s="12" ph="1"/>
      <c r="AG98" s="12" ph="1"/>
    </row>
    <row r="99" spans="31:33" ht="24" x14ac:dyDescent="0.4">
      <c r="AE99" s="12" ph="1"/>
      <c r="AF99" s="12" ph="1"/>
      <c r="AG99" s="12" ph="1"/>
    </row>
    <row r="104" spans="31:33" ht="24" x14ac:dyDescent="0.4">
      <c r="AE104" s="12" ph="1"/>
      <c r="AF104" s="12" ph="1"/>
      <c r="AG104" s="12" ph="1"/>
    </row>
    <row r="105" spans="31:33" ht="24" x14ac:dyDescent="0.4">
      <c r="AE105" s="12" ph="1"/>
      <c r="AF105" s="12" ph="1"/>
      <c r="AG105" s="12" ph="1"/>
    </row>
    <row r="106" spans="31:33" ht="24" x14ac:dyDescent="0.4">
      <c r="AE106" s="12" ph="1"/>
      <c r="AF106" s="12" ph="1"/>
      <c r="AG106" s="12" ph="1"/>
    </row>
    <row r="107" spans="31:33" ht="24" x14ac:dyDescent="0.4">
      <c r="AE107" s="12" ph="1"/>
      <c r="AF107" s="12" ph="1"/>
      <c r="AG107" s="12" ph="1"/>
    </row>
    <row r="108" spans="31:33" ht="24" x14ac:dyDescent="0.4">
      <c r="AE108" s="12" ph="1"/>
      <c r="AF108" s="12" ph="1"/>
      <c r="AG108" s="12" ph="1"/>
    </row>
    <row r="109" spans="31:33" ht="24" x14ac:dyDescent="0.4">
      <c r="AE109" s="12" ph="1"/>
      <c r="AF109" s="12" ph="1"/>
      <c r="AG109" s="12" ph="1"/>
    </row>
    <row r="110" spans="31:33" ht="24" x14ac:dyDescent="0.4">
      <c r="AE110" s="12" ph="1"/>
      <c r="AF110" s="12" ph="1"/>
      <c r="AG110" s="12" ph="1"/>
    </row>
    <row r="111" spans="31:33" ht="24" x14ac:dyDescent="0.4">
      <c r="AE111" s="12" ph="1"/>
      <c r="AF111" s="12" ph="1"/>
      <c r="AG111" s="12" ph="1"/>
    </row>
    <row r="112" spans="31:33" ht="24" x14ac:dyDescent="0.4">
      <c r="AE112" s="12" ph="1"/>
      <c r="AF112" s="12" ph="1"/>
      <c r="AG112" s="12" ph="1"/>
    </row>
    <row r="113" spans="31:33" ht="24" x14ac:dyDescent="0.4">
      <c r="AE113" s="12" ph="1"/>
      <c r="AF113" s="12" ph="1"/>
      <c r="AG113" s="12" ph="1"/>
    </row>
    <row r="114" spans="31:33" ht="24" x14ac:dyDescent="0.4">
      <c r="AE114" s="12" ph="1"/>
      <c r="AF114" s="12" ph="1"/>
      <c r="AG114" s="12" ph="1"/>
    </row>
    <row r="115" spans="31:33" ht="24" x14ac:dyDescent="0.4">
      <c r="AE115" s="12" ph="1"/>
      <c r="AF115" s="12" ph="1"/>
      <c r="AG115" s="12" ph="1"/>
    </row>
    <row r="120" spans="31:33" ht="24" x14ac:dyDescent="0.4">
      <c r="AE120" s="12" ph="1"/>
      <c r="AF120" s="12" ph="1"/>
      <c r="AG120" s="12" ph="1"/>
    </row>
    <row r="121" spans="31:33" ht="24" x14ac:dyDescent="0.4">
      <c r="AE121" s="12" ph="1"/>
      <c r="AF121" s="12" ph="1"/>
      <c r="AG121" s="12" ph="1"/>
    </row>
    <row r="122" spans="31:33" ht="24" x14ac:dyDescent="0.4">
      <c r="AE122" s="12" ph="1"/>
      <c r="AF122" s="12" ph="1"/>
      <c r="AG122" s="12" ph="1"/>
    </row>
    <row r="123" spans="31:33" ht="24" x14ac:dyDescent="0.4">
      <c r="AE123" s="12" ph="1"/>
      <c r="AF123" s="12" ph="1"/>
      <c r="AG123" s="12" ph="1"/>
    </row>
    <row r="124" spans="31:33" ht="24" x14ac:dyDescent="0.4">
      <c r="AE124" s="12" ph="1"/>
      <c r="AF124" s="12" ph="1"/>
      <c r="AG124" s="12" ph="1"/>
    </row>
    <row r="130" spans="31:33" ht="24" x14ac:dyDescent="0.4">
      <c r="AE130" s="12" ph="1"/>
      <c r="AF130" s="12" ph="1"/>
      <c r="AG130" s="12" ph="1"/>
    </row>
    <row r="131" spans="31:33" ht="24" x14ac:dyDescent="0.4">
      <c r="AE131" s="12" ph="1"/>
      <c r="AF131" s="12" ph="1"/>
      <c r="AG131" s="12" ph="1"/>
    </row>
    <row r="136" spans="31:33" ht="24" x14ac:dyDescent="0.4">
      <c r="AE136" s="12" ph="1"/>
      <c r="AF136" s="12" ph="1"/>
      <c r="AG136" s="12" ph="1"/>
    </row>
    <row r="137" spans="31:33" ht="24" x14ac:dyDescent="0.4">
      <c r="AE137" s="12" ph="1"/>
      <c r="AF137" s="12" ph="1"/>
      <c r="AG137" s="12" ph="1"/>
    </row>
    <row r="138" spans="31:33" ht="24" x14ac:dyDescent="0.4">
      <c r="AE138" s="12" ph="1"/>
      <c r="AF138" s="12" ph="1"/>
      <c r="AG138" s="12" ph="1"/>
    </row>
    <row r="139" spans="31:33" ht="24" x14ac:dyDescent="0.4">
      <c r="AE139" s="12" ph="1"/>
      <c r="AF139" s="12" ph="1"/>
      <c r="AG139" s="12" ph="1"/>
    </row>
    <row r="140" spans="31:33" ht="24" x14ac:dyDescent="0.4">
      <c r="AE140" s="12" ph="1"/>
      <c r="AF140" s="12" ph="1"/>
      <c r="AG140" s="12" ph="1"/>
    </row>
    <row r="141" spans="31:33" ht="24" x14ac:dyDescent="0.4">
      <c r="AE141" s="12" ph="1"/>
      <c r="AF141" s="12" ph="1"/>
      <c r="AG141" s="12" ph="1"/>
    </row>
    <row r="142" spans="31:33" ht="24" x14ac:dyDescent="0.4">
      <c r="AE142" s="12" ph="1"/>
      <c r="AF142" s="12" ph="1"/>
      <c r="AG142" s="12" ph="1"/>
    </row>
    <row r="143" spans="31:33" ht="24" x14ac:dyDescent="0.4">
      <c r="AE143" s="12" ph="1"/>
      <c r="AF143" s="12" ph="1"/>
      <c r="AG143" s="12" ph="1"/>
    </row>
    <row r="144" spans="31:33" ht="24" x14ac:dyDescent="0.4">
      <c r="AE144" s="12" ph="1"/>
      <c r="AF144" s="12" ph="1"/>
      <c r="AG144" s="12" ph="1"/>
    </row>
    <row r="145" spans="31:33" ht="24" x14ac:dyDescent="0.4">
      <c r="AE145" s="12" ph="1"/>
      <c r="AF145" s="12" ph="1"/>
      <c r="AG145" s="12" ph="1"/>
    </row>
    <row r="146" spans="31:33" ht="24" x14ac:dyDescent="0.4">
      <c r="AE146" s="12" ph="1"/>
      <c r="AF146" s="12" ph="1"/>
      <c r="AG146" s="12" ph="1"/>
    </row>
    <row r="147" spans="31:33" ht="24" x14ac:dyDescent="0.4">
      <c r="AE147" s="12" ph="1"/>
      <c r="AF147" s="12" ph="1"/>
      <c r="AG147" s="12" ph="1"/>
    </row>
    <row r="152" spans="31:33" ht="24" x14ac:dyDescent="0.4">
      <c r="AE152" s="12" ph="1"/>
      <c r="AF152" s="12" ph="1"/>
      <c r="AG152" s="12" ph="1"/>
    </row>
    <row r="153" spans="31:33" ht="24" x14ac:dyDescent="0.4">
      <c r="AE153" s="12" ph="1"/>
      <c r="AF153" s="12" ph="1"/>
      <c r="AG153" s="12" ph="1"/>
    </row>
    <row r="154" spans="31:33" ht="24" x14ac:dyDescent="0.4">
      <c r="AE154" s="12" ph="1"/>
      <c r="AF154" s="12" ph="1"/>
      <c r="AG154" s="12" ph="1"/>
    </row>
  </sheetData>
  <sheetProtection sheet="1" selectLockedCells="1" selectUnlockedCells="1"/>
  <mergeCells count="433">
    <mergeCell ref="N53:O53"/>
    <mergeCell ref="AQ54:AR54"/>
    <mergeCell ref="AT53:AU53"/>
    <mergeCell ref="AQ53:AS53"/>
    <mergeCell ref="AO53:AP53"/>
    <mergeCell ref="AE49:AF49"/>
    <mergeCell ref="AH49:AU49"/>
    <mergeCell ref="K52:V52"/>
    <mergeCell ref="W49:Z49"/>
    <mergeCell ref="AA49:AD49"/>
    <mergeCell ref="AI54:AJ54"/>
    <mergeCell ref="AN54:AO54"/>
    <mergeCell ref="AF54:AG54"/>
    <mergeCell ref="AI52:AU52"/>
    <mergeCell ref="L43:O43"/>
    <mergeCell ref="P43:S43"/>
    <mergeCell ref="U43:V43"/>
    <mergeCell ref="L46:O46"/>
    <mergeCell ref="P46:S46"/>
    <mergeCell ref="U46:V46"/>
    <mergeCell ref="W46:Z46"/>
    <mergeCell ref="AA46:AD46"/>
    <mergeCell ref="AE46:AG46"/>
    <mergeCell ref="L45:O45"/>
    <mergeCell ref="P45:S45"/>
    <mergeCell ref="U45:V45"/>
    <mergeCell ref="W45:Z45"/>
    <mergeCell ref="AA45:AD45"/>
    <mergeCell ref="AE45:AG45"/>
    <mergeCell ref="AH27:AL27"/>
    <mergeCell ref="AM27:AU27"/>
    <mergeCell ref="AH28:AL28"/>
    <mergeCell ref="AM28:AU28"/>
    <mergeCell ref="AH29:AL29"/>
    <mergeCell ref="AM29:AU29"/>
    <mergeCell ref="AH30:AL30"/>
    <mergeCell ref="AM30:AU30"/>
    <mergeCell ref="AE36:AG36"/>
    <mergeCell ref="AH36:AL36"/>
    <mergeCell ref="AM36:AP36"/>
    <mergeCell ref="AQ36:AU36"/>
    <mergeCell ref="AH32:AL32"/>
    <mergeCell ref="AM32:AU32"/>
    <mergeCell ref="AH33:AL33"/>
    <mergeCell ref="AM33:AU33"/>
    <mergeCell ref="AE24:AG24"/>
    <mergeCell ref="AE33:AG33"/>
    <mergeCell ref="AE32:AG32"/>
    <mergeCell ref="AE31:AG31"/>
    <mergeCell ref="AE30:AG30"/>
    <mergeCell ref="AE29:AG29"/>
    <mergeCell ref="AE28:AG28"/>
    <mergeCell ref="AE27:AG27"/>
    <mergeCell ref="AE26:AG26"/>
    <mergeCell ref="AE25:AG25"/>
    <mergeCell ref="AE37:AG37"/>
    <mergeCell ref="AE38:AG38"/>
    <mergeCell ref="L39:O39"/>
    <mergeCell ref="P39:S39"/>
    <mergeCell ref="U39:V39"/>
    <mergeCell ref="W39:Z39"/>
    <mergeCell ref="AA39:AD39"/>
    <mergeCell ref="AH39:AL39"/>
    <mergeCell ref="AM39:AP39"/>
    <mergeCell ref="AQ39:AU39"/>
    <mergeCell ref="W32:Z32"/>
    <mergeCell ref="AA32:AD32"/>
    <mergeCell ref="L33:O33"/>
    <mergeCell ref="P33:S33"/>
    <mergeCell ref="U33:V33"/>
    <mergeCell ref="W33:Z33"/>
    <mergeCell ref="AA33:AD33"/>
    <mergeCell ref="AA40:AD40"/>
    <mergeCell ref="AE39:AG39"/>
    <mergeCell ref="AE40:AG40"/>
    <mergeCell ref="AH37:AL37"/>
    <mergeCell ref="AM37:AP37"/>
    <mergeCell ref="AQ37:AU37"/>
    <mergeCell ref="AH38:AL38"/>
    <mergeCell ref="AM38:AP38"/>
    <mergeCell ref="AQ38:AU38"/>
    <mergeCell ref="AA36:AD36"/>
    <mergeCell ref="AA37:AD37"/>
    <mergeCell ref="L40:O40"/>
    <mergeCell ref="P40:S40"/>
    <mergeCell ref="U40:V40"/>
    <mergeCell ref="L38:O38"/>
    <mergeCell ref="P38:S38"/>
    <mergeCell ref="AM91:AU91"/>
    <mergeCell ref="AM90:AU90"/>
    <mergeCell ref="C27:K27"/>
    <mergeCell ref="L27:O27"/>
    <mergeCell ref="P27:S27"/>
    <mergeCell ref="U27:V27"/>
    <mergeCell ref="W20:Z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7:Z27"/>
    <mergeCell ref="AA27:AD27"/>
    <mergeCell ref="C28:K28"/>
    <mergeCell ref="L28:O28"/>
    <mergeCell ref="P28:S28"/>
    <mergeCell ref="U28:V28"/>
    <mergeCell ref="W28:Z28"/>
    <mergeCell ref="AA28:AD28"/>
    <mergeCell ref="W13:Z13"/>
    <mergeCell ref="W14:Z14"/>
    <mergeCell ref="W15:Z15"/>
    <mergeCell ref="W16:Z16"/>
    <mergeCell ref="W17:Z17"/>
    <mergeCell ref="W18:Z18"/>
    <mergeCell ref="W19:Z19"/>
    <mergeCell ref="AH90:AL90"/>
    <mergeCell ref="AH91:AL91"/>
    <mergeCell ref="J91:W91"/>
    <mergeCell ref="J90:W90"/>
    <mergeCell ref="C29:K29"/>
    <mergeCell ref="L29:O29"/>
    <mergeCell ref="P29:S29"/>
    <mergeCell ref="U29:V29"/>
    <mergeCell ref="W29:Z29"/>
    <mergeCell ref="AA29:AD29"/>
    <mergeCell ref="L30:O30"/>
    <mergeCell ref="P30:S30"/>
    <mergeCell ref="U30:V30"/>
    <mergeCell ref="W30:Z30"/>
    <mergeCell ref="AA30:AD30"/>
    <mergeCell ref="C31:K31"/>
    <mergeCell ref="L31:O31"/>
    <mergeCell ref="AH20:AU2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AA20:AD20"/>
    <mergeCell ref="W11:Z11"/>
    <mergeCell ref="W12:Z12"/>
    <mergeCell ref="AH11:AU11"/>
    <mergeCell ref="AH12:AU12"/>
    <mergeCell ref="AH13:AU13"/>
    <mergeCell ref="AH14:AU14"/>
    <mergeCell ref="AH15:AU15"/>
    <mergeCell ref="AH16:AU16"/>
    <mergeCell ref="AH17:AU17"/>
    <mergeCell ref="AH18:AU18"/>
    <mergeCell ref="AH19:AU19"/>
    <mergeCell ref="C20:K20"/>
    <mergeCell ref="L11:O11"/>
    <mergeCell ref="L12:O12"/>
    <mergeCell ref="L13:O13"/>
    <mergeCell ref="L14:O14"/>
    <mergeCell ref="L15:O15"/>
    <mergeCell ref="L16:O16"/>
    <mergeCell ref="L18:O18"/>
    <mergeCell ref="L19:O19"/>
    <mergeCell ref="L20:O2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AA47:AD47"/>
    <mergeCell ref="W40:Z40"/>
    <mergeCell ref="AE47:AG47"/>
    <mergeCell ref="AH40:AL40"/>
    <mergeCell ref="AM40:AP40"/>
    <mergeCell ref="AQ40:AU40"/>
    <mergeCell ref="AH45:AO45"/>
    <mergeCell ref="AP45:AU45"/>
    <mergeCell ref="AH46:AO46"/>
    <mergeCell ref="AP46:AU46"/>
    <mergeCell ref="AH47:AO47"/>
    <mergeCell ref="AP47:AU47"/>
    <mergeCell ref="W43:Z43"/>
    <mergeCell ref="AA43:AD43"/>
    <mergeCell ref="W44:Z44"/>
    <mergeCell ref="AA44:AD44"/>
    <mergeCell ref="AP43:AU43"/>
    <mergeCell ref="AP42:AU42"/>
    <mergeCell ref="AH43:AO43"/>
    <mergeCell ref="AH42:AO42"/>
    <mergeCell ref="AE43:AG43"/>
    <mergeCell ref="AE44:AG44"/>
    <mergeCell ref="AH44:AO44"/>
    <mergeCell ref="AP44:AU44"/>
    <mergeCell ref="C38:K38"/>
    <mergeCell ref="C43:K43"/>
    <mergeCell ref="C47:K47"/>
    <mergeCell ref="C30:K30"/>
    <mergeCell ref="C32:K32"/>
    <mergeCell ref="C45:K45"/>
    <mergeCell ref="C46:K46"/>
    <mergeCell ref="C33:K33"/>
    <mergeCell ref="C39:K39"/>
    <mergeCell ref="C44:K44"/>
    <mergeCell ref="C40:K40"/>
    <mergeCell ref="C8:K8"/>
    <mergeCell ref="L8:O8"/>
    <mergeCell ref="P8:S8"/>
    <mergeCell ref="U8:V8"/>
    <mergeCell ref="W8:Z8"/>
    <mergeCell ref="AH8:AU8"/>
    <mergeCell ref="C9:K9"/>
    <mergeCell ref="L9:O9"/>
    <mergeCell ref="P9:S9"/>
    <mergeCell ref="U9:V9"/>
    <mergeCell ref="W9:Z9"/>
    <mergeCell ref="AH9:AU9"/>
    <mergeCell ref="AA8:AD8"/>
    <mergeCell ref="AA9:AD9"/>
    <mergeCell ref="AA10:AD10"/>
    <mergeCell ref="AA21:AD21"/>
    <mergeCell ref="L17:O17"/>
    <mergeCell ref="B85:O85"/>
    <mergeCell ref="P85:V85"/>
    <mergeCell ref="AM85:AU85"/>
    <mergeCell ref="L10:O10"/>
    <mergeCell ref="P10:S10"/>
    <mergeCell ref="U10:V10"/>
    <mergeCell ref="W10:Z10"/>
    <mergeCell ref="AH10:AU10"/>
    <mergeCell ref="C21:K21"/>
    <mergeCell ref="L21:O21"/>
    <mergeCell ref="P21:S21"/>
    <mergeCell ref="U21:V21"/>
    <mergeCell ref="W21:Z21"/>
    <mergeCell ref="AH21:AU21"/>
    <mergeCell ref="C10:K10"/>
    <mergeCell ref="B80:O80"/>
    <mergeCell ref="P80:V80"/>
    <mergeCell ref="B81:O81"/>
    <mergeCell ref="C26:K26"/>
    <mergeCell ref="C36:K36"/>
    <mergeCell ref="C37:K37"/>
    <mergeCell ref="B92:I92"/>
    <mergeCell ref="P81:V81"/>
    <mergeCell ref="B91:I91"/>
    <mergeCell ref="B88:I88"/>
    <mergeCell ref="J88:AU88"/>
    <mergeCell ref="B89:I89"/>
    <mergeCell ref="J89:AU89"/>
    <mergeCell ref="B90:I90"/>
    <mergeCell ref="X90:AC90"/>
    <mergeCell ref="X91:AC91"/>
    <mergeCell ref="X92:AC92"/>
    <mergeCell ref="AD90:AG90"/>
    <mergeCell ref="AD92:AG92"/>
    <mergeCell ref="AD91:AG91"/>
    <mergeCell ref="W85:AG85"/>
    <mergeCell ref="B84:O84"/>
    <mergeCell ref="P84:V84"/>
    <mergeCell ref="AH82:AL82"/>
    <mergeCell ref="AH83:AL83"/>
    <mergeCell ref="AH84:AL84"/>
    <mergeCell ref="AH85:AL85"/>
    <mergeCell ref="AH92:AL92"/>
    <mergeCell ref="J92:W92"/>
    <mergeCell ref="AM92:AU92"/>
    <mergeCell ref="B57:K57"/>
    <mergeCell ref="L57:AU57"/>
    <mergeCell ref="B70:K70"/>
    <mergeCell ref="L70:AU70"/>
    <mergeCell ref="B78:V78"/>
    <mergeCell ref="W78:AL78"/>
    <mergeCell ref="AM78:AU78"/>
    <mergeCell ref="B79:O79"/>
    <mergeCell ref="P79:V79"/>
    <mergeCell ref="B58:K58"/>
    <mergeCell ref="L58:AU58"/>
    <mergeCell ref="B66:K66"/>
    <mergeCell ref="L66:AU66"/>
    <mergeCell ref="B67:K67"/>
    <mergeCell ref="L67:AU67"/>
    <mergeCell ref="B71:K71"/>
    <mergeCell ref="L71:AU71"/>
    <mergeCell ref="AM79:AU84"/>
    <mergeCell ref="B59:K59"/>
    <mergeCell ref="B63:K63"/>
    <mergeCell ref="L63:AU63"/>
    <mergeCell ref="B75:K75"/>
    <mergeCell ref="L75:AU75"/>
    <mergeCell ref="B64:K64"/>
    <mergeCell ref="L47:O47"/>
    <mergeCell ref="P47:S47"/>
    <mergeCell ref="U47:V47"/>
    <mergeCell ref="W47:Z47"/>
    <mergeCell ref="L26:O26"/>
    <mergeCell ref="P26:S26"/>
    <mergeCell ref="U26:V26"/>
    <mergeCell ref="W26:Z26"/>
    <mergeCell ref="L36:O36"/>
    <mergeCell ref="P36:S36"/>
    <mergeCell ref="U36:V36"/>
    <mergeCell ref="W36:Z36"/>
    <mergeCell ref="L37:O37"/>
    <mergeCell ref="P37:S37"/>
    <mergeCell ref="U37:V37"/>
    <mergeCell ref="W37:Z37"/>
    <mergeCell ref="P31:S31"/>
    <mergeCell ref="U31:V31"/>
    <mergeCell ref="W31:Z31"/>
    <mergeCell ref="P32:S32"/>
    <mergeCell ref="U32:V32"/>
    <mergeCell ref="L44:O44"/>
    <mergeCell ref="P44:S44"/>
    <mergeCell ref="U44:V44"/>
    <mergeCell ref="AA31:AD31"/>
    <mergeCell ref="L32:O32"/>
    <mergeCell ref="AH26:AL26"/>
    <mergeCell ref="AM26:AU26"/>
    <mergeCell ref="W35:Z35"/>
    <mergeCell ref="C24:K24"/>
    <mergeCell ref="L24:O24"/>
    <mergeCell ref="P24:S24"/>
    <mergeCell ref="U24:V24"/>
    <mergeCell ref="W24:Z24"/>
    <mergeCell ref="AH24:AL24"/>
    <mergeCell ref="AM24:AU24"/>
    <mergeCell ref="C25:K25"/>
    <mergeCell ref="L25:O25"/>
    <mergeCell ref="P25:S25"/>
    <mergeCell ref="U25:V25"/>
    <mergeCell ref="W25:Z25"/>
    <mergeCell ref="AH25:AL25"/>
    <mergeCell ref="AM25:AU25"/>
    <mergeCell ref="AA24:AD24"/>
    <mergeCell ref="AA25:AD25"/>
    <mergeCell ref="AA26:AD26"/>
    <mergeCell ref="AH31:AL31"/>
    <mergeCell ref="AM31:AU31"/>
    <mergeCell ref="W6:Z6"/>
    <mergeCell ref="AH6:AU6"/>
    <mergeCell ref="C7:K7"/>
    <mergeCell ref="L7:O7"/>
    <mergeCell ref="P7:S7"/>
    <mergeCell ref="U7:V7"/>
    <mergeCell ref="W7:Z7"/>
    <mergeCell ref="AH7:AU7"/>
    <mergeCell ref="AA7:AD7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E4:AG5"/>
    <mergeCell ref="AA1:AG1"/>
    <mergeCell ref="W23:Z23"/>
    <mergeCell ref="B6:K6"/>
    <mergeCell ref="L6:O6"/>
    <mergeCell ref="P6:S6"/>
    <mergeCell ref="W38:Z38"/>
    <mergeCell ref="U38:V38"/>
    <mergeCell ref="AA38:AD38"/>
    <mergeCell ref="W42:Z42"/>
    <mergeCell ref="C54:G54"/>
    <mergeCell ref="K54:M54"/>
    <mergeCell ref="H54:J54"/>
    <mergeCell ref="AD54:AE54"/>
    <mergeCell ref="T54:U54"/>
    <mergeCell ref="B53:F53"/>
    <mergeCell ref="G53:I53"/>
    <mergeCell ref="K53:M53"/>
    <mergeCell ref="W53:Y53"/>
    <mergeCell ref="W52:AH52"/>
    <mergeCell ref="Z53:AD53"/>
    <mergeCell ref="B52:J52"/>
    <mergeCell ref="B49:K49"/>
    <mergeCell ref="L49:O49"/>
    <mergeCell ref="P49:V49"/>
    <mergeCell ref="U6:V6"/>
    <mergeCell ref="B65:K65"/>
    <mergeCell ref="L65:AU65"/>
    <mergeCell ref="B72:K72"/>
    <mergeCell ref="L72:AU72"/>
    <mergeCell ref="B73:K73"/>
    <mergeCell ref="L73:AU73"/>
    <mergeCell ref="B74:K74"/>
    <mergeCell ref="L74:AU74"/>
    <mergeCell ref="L59:AU59"/>
    <mergeCell ref="B60:K60"/>
    <mergeCell ref="L60:AU60"/>
    <mergeCell ref="B61:K61"/>
    <mergeCell ref="L61:AU61"/>
    <mergeCell ref="B62:K62"/>
    <mergeCell ref="L64:AU64"/>
    <mergeCell ref="W79:AG79"/>
    <mergeCell ref="W80:AG80"/>
    <mergeCell ref="W84:AG84"/>
    <mergeCell ref="W81:AG81"/>
    <mergeCell ref="W82:AG82"/>
    <mergeCell ref="W83:AG83"/>
    <mergeCell ref="Q54:S54"/>
    <mergeCell ref="Z54:AB54"/>
    <mergeCell ref="L62:AU62"/>
    <mergeCell ref="W54:Y54"/>
    <mergeCell ref="AK54:AM54"/>
    <mergeCell ref="AH80:AL80"/>
    <mergeCell ref="AH79:AL79"/>
    <mergeCell ref="AH81:AL81"/>
    <mergeCell ref="AS54:AT54"/>
    <mergeCell ref="N54:O54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2" orientation="portrait" r:id="rId1"/>
  <rowBreaks count="1" manualBreakCount="1">
    <brk id="49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53"/>
  <sheetViews>
    <sheetView showZeros="0" view="pageBreakPreview" zoomScaleSheetLayoutView="100" workbookViewId="0">
      <pane ySplit="5" topLeftCell="A6" activePane="bottomLeft" state="frozen"/>
      <selection activeCell="AI1" sqref="AI1:AU1"/>
      <selection pane="bottomLeft" activeCell="AH1" sqref="AH1:AU1"/>
    </sheetView>
  </sheetViews>
  <sheetFormatPr defaultColWidth="2.5" defaultRowHeight="15" x14ac:dyDescent="0.45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19921875" style="12" bestFit="1" customWidth="1"/>
    <col min="32" max="32" width="2.5" style="12" customWidth="1"/>
    <col min="33" max="33" width="9.19921875" style="12" customWidth="1"/>
    <col min="34" max="34" width="2.5" style="12" customWidth="1"/>
    <col min="35" max="16384" width="2.5" style="12"/>
  </cols>
  <sheetData>
    <row r="1" spans="1:66" x14ac:dyDescent="0.45">
      <c r="A1" s="300" t="s">
        <v>68</v>
      </c>
      <c r="B1" s="300"/>
      <c r="C1" s="300"/>
      <c r="D1" s="300"/>
      <c r="E1" s="61"/>
      <c r="AA1" s="301">
        <f>入力シート!G6</f>
        <v>0</v>
      </c>
      <c r="AB1" s="301"/>
      <c r="AC1" s="301"/>
      <c r="AD1" s="301"/>
      <c r="AE1" s="301"/>
      <c r="AF1" s="301"/>
      <c r="AG1" s="301"/>
      <c r="AH1" s="301">
        <f>入力シート!G7</f>
        <v>0</v>
      </c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66" x14ac:dyDescent="0.45">
      <c r="A2" s="302" t="s">
        <v>274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</row>
    <row r="3" spans="1:66" ht="15.6" thickBot="1" x14ac:dyDescent="0.5">
      <c r="A3" s="317" t="s">
        <v>269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</row>
    <row r="4" spans="1:66" x14ac:dyDescent="0.45">
      <c r="B4" s="178" t="s">
        <v>270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303"/>
      <c r="W4" s="164" t="s">
        <v>271</v>
      </c>
      <c r="X4" s="161"/>
      <c r="Y4" s="161"/>
      <c r="Z4" s="161"/>
      <c r="AA4" s="161"/>
      <c r="AB4" s="161"/>
      <c r="AC4" s="161"/>
      <c r="AD4" s="161"/>
      <c r="AE4" s="164" t="s">
        <v>5</v>
      </c>
      <c r="AF4" s="161"/>
      <c r="AG4" s="304"/>
      <c r="AH4" s="164" t="s">
        <v>6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5"/>
    </row>
    <row r="5" spans="1:66" x14ac:dyDescent="0.45">
      <c r="B5" s="309" t="s">
        <v>7</v>
      </c>
      <c r="C5" s="306"/>
      <c r="D5" s="306"/>
      <c r="E5" s="306"/>
      <c r="F5" s="306"/>
      <c r="G5" s="306"/>
      <c r="H5" s="306"/>
      <c r="I5" s="306"/>
      <c r="J5" s="306"/>
      <c r="K5" s="307"/>
      <c r="L5" s="305" t="s">
        <v>8</v>
      </c>
      <c r="M5" s="306"/>
      <c r="N5" s="306"/>
      <c r="O5" s="307"/>
      <c r="P5" s="305" t="s">
        <v>9</v>
      </c>
      <c r="Q5" s="306"/>
      <c r="R5" s="306"/>
      <c r="S5" s="306"/>
      <c r="T5" s="306"/>
      <c r="U5" s="306"/>
      <c r="V5" s="307"/>
      <c r="W5" s="286" t="s">
        <v>10</v>
      </c>
      <c r="X5" s="287"/>
      <c r="Y5" s="287"/>
      <c r="Z5" s="288"/>
      <c r="AA5" s="188" t="s">
        <v>11</v>
      </c>
      <c r="AB5" s="151"/>
      <c r="AC5" s="151"/>
      <c r="AD5" s="183"/>
      <c r="AE5" s="305"/>
      <c r="AF5" s="306"/>
      <c r="AG5" s="307"/>
      <c r="AH5" s="305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8"/>
    </row>
    <row r="6" spans="1:66" x14ac:dyDescent="0.45">
      <c r="B6" s="328" t="s">
        <v>275</v>
      </c>
      <c r="C6" s="329"/>
      <c r="D6" s="329"/>
      <c r="E6" s="329"/>
      <c r="F6" s="329"/>
      <c r="G6" s="329"/>
      <c r="H6" s="329"/>
      <c r="I6" s="329"/>
      <c r="J6" s="329"/>
      <c r="K6" s="330"/>
      <c r="L6" s="21"/>
      <c r="M6" s="2"/>
      <c r="N6" s="2"/>
      <c r="O6" s="22"/>
      <c r="P6" s="23"/>
      <c r="Q6" s="24"/>
      <c r="R6" s="24"/>
      <c r="S6" s="24"/>
      <c r="T6" s="25"/>
      <c r="U6" s="26"/>
      <c r="V6" s="27"/>
      <c r="W6" s="23"/>
      <c r="X6" s="24"/>
      <c r="Y6" s="24"/>
      <c r="Z6" s="28"/>
      <c r="AA6" s="29"/>
      <c r="AD6" s="30"/>
      <c r="AE6" s="104"/>
      <c r="AF6" s="52"/>
      <c r="AG6" s="105"/>
      <c r="AH6" s="29"/>
    </row>
    <row r="7" spans="1:66" x14ac:dyDescent="0.45">
      <c r="B7" s="325" t="s">
        <v>72</v>
      </c>
      <c r="C7" s="326"/>
      <c r="D7" s="326"/>
      <c r="E7" s="326"/>
      <c r="F7" s="326"/>
      <c r="G7" s="326"/>
      <c r="H7" s="326"/>
      <c r="I7" s="326"/>
      <c r="J7" s="326"/>
      <c r="K7" s="327"/>
      <c r="L7" s="21"/>
      <c r="M7" s="2"/>
      <c r="N7" s="2"/>
      <c r="O7" s="22"/>
      <c r="P7" s="23"/>
      <c r="Q7" s="24"/>
      <c r="R7" s="24"/>
      <c r="S7" s="24"/>
      <c r="T7" s="25"/>
      <c r="U7" s="26"/>
      <c r="V7" s="27"/>
      <c r="W7" s="23"/>
      <c r="X7" s="24"/>
      <c r="Y7" s="24"/>
      <c r="Z7" s="28"/>
      <c r="AA7" s="29"/>
      <c r="AD7" s="30"/>
      <c r="AE7" s="104"/>
      <c r="AF7" s="52"/>
      <c r="AG7" s="105"/>
      <c r="AH7" s="29"/>
    </row>
    <row r="8" spans="1:66" x14ac:dyDescent="0.45">
      <c r="B8" s="16"/>
      <c r="C8" s="326" t="s">
        <v>73</v>
      </c>
      <c r="D8" s="326"/>
      <c r="E8" s="326"/>
      <c r="F8" s="326"/>
      <c r="G8" s="326"/>
      <c r="H8" s="326"/>
      <c r="I8" s="326"/>
      <c r="J8" s="326"/>
      <c r="K8" s="327"/>
      <c r="L8" s="21"/>
      <c r="M8" s="2"/>
      <c r="N8" s="2"/>
      <c r="O8" s="22"/>
      <c r="P8" s="23"/>
      <c r="Q8" s="24"/>
      <c r="R8" s="24"/>
      <c r="S8" s="24"/>
      <c r="T8" s="25"/>
      <c r="U8" s="26"/>
      <c r="V8" s="27"/>
      <c r="W8" s="265">
        <f>SUM(W9:Z13)</f>
        <v>0</v>
      </c>
      <c r="X8" s="266"/>
      <c r="Y8" s="266"/>
      <c r="Z8" s="267"/>
      <c r="AA8" s="29"/>
      <c r="AD8" s="30"/>
      <c r="AE8" s="104"/>
      <c r="AF8" s="52"/>
      <c r="AG8" s="105"/>
      <c r="AH8" s="274" t="s">
        <v>74</v>
      </c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</row>
    <row r="9" spans="1:66" x14ac:dyDescent="0.45">
      <c r="B9" s="16"/>
      <c r="C9" s="279" t="str">
        <f>IF(入力シート!B89="","",入力シート!B89)</f>
        <v/>
      </c>
      <c r="D9" s="279"/>
      <c r="E9" s="279"/>
      <c r="F9" s="279"/>
      <c r="G9" s="279"/>
      <c r="H9" s="279"/>
      <c r="I9" s="279"/>
      <c r="J9" s="279"/>
      <c r="K9" s="280"/>
      <c r="L9" s="131" t="str">
        <f>IF(入力シート!B89="","",入力シート!AB89)</f>
        <v/>
      </c>
      <c r="M9" s="132"/>
      <c r="N9" s="132"/>
      <c r="O9" s="133"/>
      <c r="P9" s="131" t="str">
        <f>IF(入力シート!B89="","",入力シート!AB89)</f>
        <v/>
      </c>
      <c r="Q9" s="132"/>
      <c r="R9" s="132"/>
      <c r="S9" s="132"/>
      <c r="T9" s="65" t="str">
        <f>IF(入力シート!B89="","","-")</f>
        <v/>
      </c>
      <c r="U9" s="135" t="str">
        <f>IF(入力シート!B89="","",入力シート!AF89)</f>
        <v/>
      </c>
      <c r="V9" s="138"/>
      <c r="W9" s="134" t="str">
        <f>IF(入力シート!B89="","",入力シート!AN89)</f>
        <v/>
      </c>
      <c r="X9" s="135"/>
      <c r="Y9" s="135"/>
      <c r="Z9" s="138"/>
      <c r="AA9" s="134" t="str">
        <f>IF(入力シート!B89="","",入力シート!AF89)</f>
        <v/>
      </c>
      <c r="AB9" s="135"/>
      <c r="AC9" s="135"/>
      <c r="AD9" s="138"/>
      <c r="AE9" s="104" t="str">
        <f>IF(入力シート!B89="","",入力シート!N89)</f>
        <v/>
      </c>
      <c r="AF9" s="52" t="str">
        <f>IF(入力シート!B89="","","～")</f>
        <v/>
      </c>
      <c r="AG9" s="105" t="str">
        <f>IF(入力シート!B89="","",入力シート!Q89)</f>
        <v/>
      </c>
      <c r="AH9" s="268" t="str">
        <f>IF(入力シート!B89="","",入力シート!CF89)</f>
        <v/>
      </c>
      <c r="AI9" s="269"/>
      <c r="AJ9" s="269"/>
      <c r="AK9" s="269"/>
      <c r="AL9" s="269"/>
      <c r="AM9" s="269" t="str">
        <f>IF(入力シート!B89="","",入力シート!CJ89)</f>
        <v/>
      </c>
      <c r="AN9" s="269"/>
      <c r="AO9" s="269"/>
      <c r="AP9" s="269"/>
      <c r="AQ9" s="269"/>
      <c r="AR9" s="269"/>
      <c r="AS9" s="269"/>
      <c r="AT9" s="269"/>
      <c r="AU9" s="269"/>
    </row>
    <row r="10" spans="1:66" x14ac:dyDescent="0.45">
      <c r="B10" s="16"/>
      <c r="C10" s="279" t="str">
        <f>IF(入力シート!B90="","",入力シート!B90)</f>
        <v/>
      </c>
      <c r="D10" s="279"/>
      <c r="E10" s="279"/>
      <c r="F10" s="279"/>
      <c r="G10" s="279"/>
      <c r="H10" s="279"/>
      <c r="I10" s="279"/>
      <c r="J10" s="279"/>
      <c r="K10" s="280"/>
      <c r="L10" s="131" t="str">
        <f>IF(入力シート!B90="","",入力シート!AB90)</f>
        <v/>
      </c>
      <c r="M10" s="132"/>
      <c r="N10" s="132"/>
      <c r="O10" s="133"/>
      <c r="P10" s="131" t="str">
        <f>IF(入力シート!B90="","",入力シート!AB90)</f>
        <v/>
      </c>
      <c r="Q10" s="132"/>
      <c r="R10" s="132"/>
      <c r="S10" s="132"/>
      <c r="T10" s="65" t="str">
        <f>IF(入力シート!B90="","","-")</f>
        <v/>
      </c>
      <c r="U10" s="135" t="str">
        <f>IF(入力シート!B90="","",入力シート!AF90)</f>
        <v/>
      </c>
      <c r="V10" s="138"/>
      <c r="W10" s="134" t="str">
        <f>IF(入力シート!B90="","",入力シート!AN90)</f>
        <v/>
      </c>
      <c r="X10" s="135"/>
      <c r="Y10" s="135"/>
      <c r="Z10" s="138"/>
      <c r="AA10" s="134" t="str">
        <f>IF(入力シート!B90="","",入力シート!AF90)</f>
        <v/>
      </c>
      <c r="AB10" s="135"/>
      <c r="AC10" s="135"/>
      <c r="AD10" s="138"/>
      <c r="AE10" s="104" t="str">
        <f>IF(入力シート!B90="","",入力シート!N90)</f>
        <v/>
      </c>
      <c r="AF10" s="52" t="str">
        <f>IF(入力シート!B90="","","～")</f>
        <v/>
      </c>
      <c r="AG10" s="105" t="str">
        <f>IF(入力シート!B90="","",入力シート!Q90)</f>
        <v/>
      </c>
      <c r="AH10" s="268" t="str">
        <f>IF(入力シート!B90="","",入力シート!CF90)</f>
        <v/>
      </c>
      <c r="AI10" s="269"/>
      <c r="AJ10" s="269"/>
      <c r="AK10" s="269"/>
      <c r="AL10" s="269"/>
      <c r="AM10" s="269" t="str">
        <f>IF(入力シート!B90="","",入力シート!CJ90)</f>
        <v/>
      </c>
      <c r="AN10" s="269"/>
      <c r="AO10" s="269"/>
      <c r="AP10" s="269"/>
      <c r="AQ10" s="269"/>
      <c r="AR10" s="269"/>
      <c r="AS10" s="269"/>
      <c r="AT10" s="269"/>
      <c r="AU10" s="269"/>
    </row>
    <row r="11" spans="1:66" x14ac:dyDescent="0.45">
      <c r="B11" s="16"/>
      <c r="C11" s="279" t="str">
        <f>IF(入力シート!B91="","",入力シート!B91)</f>
        <v/>
      </c>
      <c r="D11" s="279"/>
      <c r="E11" s="279"/>
      <c r="F11" s="279"/>
      <c r="G11" s="279"/>
      <c r="H11" s="279"/>
      <c r="I11" s="279"/>
      <c r="J11" s="279"/>
      <c r="K11" s="280"/>
      <c r="L11" s="131" t="str">
        <f>IF(入力シート!B91="","",入力シート!AB91)</f>
        <v/>
      </c>
      <c r="M11" s="132"/>
      <c r="N11" s="132"/>
      <c r="O11" s="133"/>
      <c r="P11" s="131" t="str">
        <f>IF(入力シート!B91="","",入力シート!AB91)</f>
        <v/>
      </c>
      <c r="Q11" s="132"/>
      <c r="R11" s="132"/>
      <c r="S11" s="132"/>
      <c r="T11" s="65" t="str">
        <f>IF(入力シート!B91="","","-")</f>
        <v/>
      </c>
      <c r="U11" s="135" t="str">
        <f>IF(入力シート!B91="","",入力シート!AF91)</f>
        <v/>
      </c>
      <c r="V11" s="138"/>
      <c r="W11" s="134" t="str">
        <f>IF(入力シート!B91="","",入力シート!AN91)</f>
        <v/>
      </c>
      <c r="X11" s="135"/>
      <c r="Y11" s="135"/>
      <c r="Z11" s="138"/>
      <c r="AA11" s="134" t="str">
        <f>IF(入力シート!B91="","",入力シート!AF91)</f>
        <v/>
      </c>
      <c r="AB11" s="135"/>
      <c r="AC11" s="135"/>
      <c r="AD11" s="138"/>
      <c r="AE11" s="104" t="str">
        <f>IF(入力シート!B91="","",入力シート!N91)</f>
        <v/>
      </c>
      <c r="AF11" s="52" t="str">
        <f>IF(入力シート!B91="","","～")</f>
        <v/>
      </c>
      <c r="AG11" s="105" t="str">
        <f>IF(入力シート!B91="","",入力シート!Q91)</f>
        <v/>
      </c>
      <c r="AH11" s="268" t="str">
        <f>IF(入力シート!B91="","",入力シート!CF91)</f>
        <v/>
      </c>
      <c r="AI11" s="269"/>
      <c r="AJ11" s="269"/>
      <c r="AK11" s="269"/>
      <c r="AL11" s="269"/>
      <c r="AM11" s="269" t="str">
        <f>IF(入力シート!B91="","",入力シート!CJ91)</f>
        <v/>
      </c>
      <c r="AN11" s="269"/>
      <c r="AO11" s="269"/>
      <c r="AP11" s="269"/>
      <c r="AQ11" s="269"/>
      <c r="AR11" s="269"/>
      <c r="AS11" s="269"/>
      <c r="AT11" s="269"/>
      <c r="AU11" s="269"/>
    </row>
    <row r="12" spans="1:66" x14ac:dyDescent="0.45">
      <c r="B12" s="16"/>
      <c r="C12" s="279" t="str">
        <f>IF(入力シート!B92="","",入力シート!B92)</f>
        <v/>
      </c>
      <c r="D12" s="279"/>
      <c r="E12" s="279"/>
      <c r="F12" s="279"/>
      <c r="G12" s="279"/>
      <c r="H12" s="279"/>
      <c r="I12" s="279"/>
      <c r="J12" s="279"/>
      <c r="K12" s="280"/>
      <c r="L12" s="131" t="str">
        <f>IF(入力シート!B92="","",入力シート!AB92)</f>
        <v/>
      </c>
      <c r="M12" s="132"/>
      <c r="N12" s="132"/>
      <c r="O12" s="133"/>
      <c r="P12" s="131" t="str">
        <f>IF(入力シート!B92="","",入力シート!AB92)</f>
        <v/>
      </c>
      <c r="Q12" s="132"/>
      <c r="R12" s="132"/>
      <c r="S12" s="132"/>
      <c r="T12" s="65" t="str">
        <f>IF(入力シート!B92="","","-")</f>
        <v/>
      </c>
      <c r="U12" s="135" t="str">
        <f>IF(入力シート!B92="","",入力シート!AF92)</f>
        <v/>
      </c>
      <c r="V12" s="138"/>
      <c r="W12" s="134" t="str">
        <f>IF(入力シート!B92="","",入力シート!AN92)</f>
        <v/>
      </c>
      <c r="X12" s="135"/>
      <c r="Y12" s="135"/>
      <c r="Z12" s="138"/>
      <c r="AA12" s="134" t="str">
        <f>IF(入力シート!B92="","",入力シート!AF92)</f>
        <v/>
      </c>
      <c r="AB12" s="135"/>
      <c r="AC12" s="135"/>
      <c r="AD12" s="138"/>
      <c r="AE12" s="104" t="str">
        <f>IF(入力シート!B92="","",入力シート!N92)</f>
        <v/>
      </c>
      <c r="AF12" s="52" t="str">
        <f>IF(入力シート!B92="","","～")</f>
        <v/>
      </c>
      <c r="AG12" s="105" t="str">
        <f>IF(入力シート!B92="","",入力シート!Q92)</f>
        <v/>
      </c>
      <c r="AH12" s="268" t="str">
        <f>IF(入力シート!B92="","",入力シート!CF92)</f>
        <v/>
      </c>
      <c r="AI12" s="269"/>
      <c r="AJ12" s="269"/>
      <c r="AK12" s="269"/>
      <c r="AL12" s="269"/>
      <c r="AM12" s="269" t="str">
        <f>IF(入力シート!B92="","",入力シート!CJ92)</f>
        <v/>
      </c>
      <c r="AN12" s="269"/>
      <c r="AO12" s="269"/>
      <c r="AP12" s="269"/>
      <c r="AQ12" s="269"/>
      <c r="AR12" s="269"/>
      <c r="AS12" s="269"/>
      <c r="AT12" s="269"/>
      <c r="AU12" s="269"/>
    </row>
    <row r="13" spans="1:66" x14ac:dyDescent="0.45">
      <c r="B13" s="16"/>
      <c r="C13" s="279" t="str">
        <f>IF(入力シート!B93="","",入力シート!B93)</f>
        <v/>
      </c>
      <c r="D13" s="279"/>
      <c r="E13" s="279"/>
      <c r="F13" s="279"/>
      <c r="G13" s="279"/>
      <c r="H13" s="279"/>
      <c r="I13" s="279"/>
      <c r="J13" s="279"/>
      <c r="K13" s="280"/>
      <c r="L13" s="131" t="str">
        <f>IF(入力シート!B93="","",入力シート!AB93)</f>
        <v/>
      </c>
      <c r="M13" s="132"/>
      <c r="N13" s="132"/>
      <c r="O13" s="133"/>
      <c r="P13" s="131" t="str">
        <f>IF(入力シート!B93="","",入力シート!AB93)</f>
        <v/>
      </c>
      <c r="Q13" s="132"/>
      <c r="R13" s="132"/>
      <c r="S13" s="132"/>
      <c r="T13" s="65" t="str">
        <f>IF(入力シート!B93="","","-")</f>
        <v/>
      </c>
      <c r="U13" s="135" t="str">
        <f>IF(入力シート!B93="","",入力シート!AF93)</f>
        <v/>
      </c>
      <c r="V13" s="138"/>
      <c r="W13" s="134" t="str">
        <f>IF(入力シート!B93="","",入力シート!AN93)</f>
        <v/>
      </c>
      <c r="X13" s="135"/>
      <c r="Y13" s="135"/>
      <c r="Z13" s="138"/>
      <c r="AA13" s="134" t="str">
        <f>IF(入力シート!B93="","",入力シート!AF93)</f>
        <v/>
      </c>
      <c r="AB13" s="135"/>
      <c r="AC13" s="135"/>
      <c r="AD13" s="138"/>
      <c r="AE13" s="104" t="str">
        <f>IF(入力シート!B93="","",入力シート!N93)</f>
        <v/>
      </c>
      <c r="AF13" s="52" t="str">
        <f>IF(入力シート!B93="","","～")</f>
        <v/>
      </c>
      <c r="AG13" s="105" t="str">
        <f>IF(入力シート!B93="","",入力シート!Q93)</f>
        <v/>
      </c>
      <c r="AH13" s="268" t="str">
        <f>IF(入力シート!B93="","",入力シート!CF93)</f>
        <v/>
      </c>
      <c r="AI13" s="269"/>
      <c r="AJ13" s="269"/>
      <c r="AK13" s="269"/>
      <c r="AL13" s="269"/>
      <c r="AM13" s="269" t="str">
        <f>IF(入力シート!B93="","",入力シート!CJ93)</f>
        <v/>
      </c>
      <c r="AN13" s="269"/>
      <c r="AO13" s="269"/>
      <c r="AP13" s="269"/>
      <c r="AQ13" s="269"/>
      <c r="AR13" s="269"/>
      <c r="AS13" s="269"/>
      <c r="AT13" s="269"/>
      <c r="AU13" s="269"/>
    </row>
    <row r="14" spans="1:66" x14ac:dyDescent="0.45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66"/>
      <c r="M14" s="67"/>
      <c r="N14" s="67"/>
      <c r="O14" s="68"/>
      <c r="P14" s="69"/>
      <c r="Q14" s="65"/>
      <c r="R14" s="65"/>
      <c r="S14" s="65"/>
      <c r="T14" s="65"/>
      <c r="U14" s="65"/>
      <c r="V14" s="70"/>
      <c r="W14" s="69"/>
      <c r="X14" s="65"/>
      <c r="Y14" s="65"/>
      <c r="Z14" s="70"/>
      <c r="AA14" s="58"/>
      <c r="AB14" s="59"/>
      <c r="AC14" s="59"/>
      <c r="AD14" s="60"/>
      <c r="AE14" s="104"/>
      <c r="AF14" s="52"/>
      <c r="AG14" s="105"/>
      <c r="AH14" s="48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</row>
    <row r="15" spans="1:66" x14ac:dyDescent="0.45">
      <c r="B15" s="16"/>
      <c r="C15" s="326" t="s">
        <v>75</v>
      </c>
      <c r="D15" s="326"/>
      <c r="E15" s="326"/>
      <c r="F15" s="326"/>
      <c r="G15" s="326"/>
      <c r="H15" s="326"/>
      <c r="I15" s="326"/>
      <c r="J15" s="326"/>
      <c r="K15" s="327"/>
      <c r="L15" s="71"/>
      <c r="M15" s="72"/>
      <c r="N15" s="72"/>
      <c r="O15" s="73"/>
      <c r="P15" s="74"/>
      <c r="Q15" s="75"/>
      <c r="R15" s="75"/>
      <c r="S15" s="75"/>
      <c r="T15" s="65"/>
      <c r="U15" s="75"/>
      <c r="V15" s="76"/>
      <c r="W15" s="265">
        <f>SUM(W16:Z20)</f>
        <v>0</v>
      </c>
      <c r="X15" s="266"/>
      <c r="Y15" s="266"/>
      <c r="Z15" s="267"/>
      <c r="AA15" s="58"/>
      <c r="AB15" s="59"/>
      <c r="AC15" s="59"/>
      <c r="AD15" s="60"/>
      <c r="AE15" s="106"/>
      <c r="AF15" s="56"/>
      <c r="AG15" s="107"/>
      <c r="AH15" s="274" t="s">
        <v>74</v>
      </c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</row>
    <row r="16" spans="1:66" x14ac:dyDescent="0.45">
      <c r="B16" s="16"/>
      <c r="C16" s="279" t="str">
        <f>IF(入力シート!B97="","",入力シート!B97)</f>
        <v/>
      </c>
      <c r="D16" s="279"/>
      <c r="E16" s="279"/>
      <c r="F16" s="279"/>
      <c r="G16" s="279"/>
      <c r="H16" s="279"/>
      <c r="I16" s="279"/>
      <c r="J16" s="279"/>
      <c r="K16" s="280"/>
      <c r="L16" s="131" t="str">
        <f>IF(入力シート!B97="","",入力シート!AJ97)</f>
        <v/>
      </c>
      <c r="M16" s="132"/>
      <c r="N16" s="132"/>
      <c r="O16" s="133"/>
      <c r="P16" s="134" t="str">
        <f>IF(入力シート!B97="","",入力シート!AJ97)</f>
        <v/>
      </c>
      <c r="Q16" s="135"/>
      <c r="R16" s="135"/>
      <c r="S16" s="135"/>
      <c r="T16" s="65" t="str">
        <f>IF(入力シート!B97="","","-")</f>
        <v/>
      </c>
      <c r="U16" s="135" t="str">
        <f>IF(入力シート!B97="","",入力シート!AF97)</f>
        <v/>
      </c>
      <c r="V16" s="138"/>
      <c r="W16" s="134" t="str">
        <f>IF(入力シート!B97="","",入力シート!AN97)</f>
        <v/>
      </c>
      <c r="X16" s="135"/>
      <c r="Y16" s="135"/>
      <c r="Z16" s="138"/>
      <c r="AA16" s="139" t="str">
        <f>IF(入力シート!B97="","",入力シート!AF97)</f>
        <v/>
      </c>
      <c r="AB16" s="140"/>
      <c r="AC16" s="140"/>
      <c r="AD16" s="141"/>
      <c r="AE16" s="104" t="str">
        <f>IF(入力シート!B97="","",入力シート!N97)</f>
        <v/>
      </c>
      <c r="AF16" s="62" t="str">
        <f>IF(入力シート!B97="","","～")</f>
        <v/>
      </c>
      <c r="AG16" s="105" t="str">
        <f>IF(入力シート!B97="","",入力シート!Q97)</f>
        <v/>
      </c>
      <c r="AH16" s="268" t="str">
        <f>IF(入力シート!B97="","",入力シート!BH97)</f>
        <v/>
      </c>
      <c r="AI16" s="269"/>
      <c r="AJ16" s="269"/>
      <c r="AK16" s="269"/>
      <c r="AL16" s="269"/>
      <c r="AM16" s="269" t="str">
        <f>IF(入力シート!B97="","",入力シート!BO97)</f>
        <v/>
      </c>
      <c r="AN16" s="269"/>
      <c r="AO16" s="269"/>
      <c r="AP16" s="269"/>
      <c r="AQ16" s="269"/>
      <c r="AR16" s="269"/>
      <c r="AS16" s="269"/>
      <c r="AT16" s="269"/>
      <c r="AU16" s="269"/>
    </row>
    <row r="17" spans="2:47" x14ac:dyDescent="0.45">
      <c r="B17" s="16"/>
      <c r="C17" s="279" t="str">
        <f>IF(入力シート!B98="","",入力シート!B98)</f>
        <v/>
      </c>
      <c r="D17" s="279"/>
      <c r="E17" s="279"/>
      <c r="F17" s="279"/>
      <c r="G17" s="279"/>
      <c r="H17" s="279"/>
      <c r="I17" s="279"/>
      <c r="J17" s="279"/>
      <c r="K17" s="280"/>
      <c r="L17" s="131" t="str">
        <f>IF(入力シート!B98="","",入力シート!AJ98)</f>
        <v/>
      </c>
      <c r="M17" s="132"/>
      <c r="N17" s="132"/>
      <c r="O17" s="133"/>
      <c r="P17" s="134" t="str">
        <f>IF(入力シート!B98="","",入力シート!AJ98)</f>
        <v/>
      </c>
      <c r="Q17" s="135"/>
      <c r="R17" s="135"/>
      <c r="S17" s="135"/>
      <c r="T17" s="65" t="str">
        <f>IF(入力シート!B98="","","-")</f>
        <v/>
      </c>
      <c r="U17" s="135" t="str">
        <f>IF(入力シート!B98="","",入力シート!AF98)</f>
        <v/>
      </c>
      <c r="V17" s="138"/>
      <c r="W17" s="134" t="str">
        <f>IF(入力シート!B98="","",入力シート!AN98)</f>
        <v/>
      </c>
      <c r="X17" s="135"/>
      <c r="Y17" s="135"/>
      <c r="Z17" s="138"/>
      <c r="AA17" s="139" t="str">
        <f>IF(入力シート!B98="","",入力シート!AF98)</f>
        <v/>
      </c>
      <c r="AB17" s="140"/>
      <c r="AC17" s="140"/>
      <c r="AD17" s="141"/>
      <c r="AE17" s="104" t="str">
        <f>IF(入力シート!B98="","",入力シート!N98)</f>
        <v/>
      </c>
      <c r="AF17" s="62" t="str">
        <f>IF(入力シート!B98="","","～")</f>
        <v/>
      </c>
      <c r="AG17" s="105" t="str">
        <f>IF(入力シート!B98="","",入力シート!Q98)</f>
        <v/>
      </c>
      <c r="AH17" s="268" t="str">
        <f>IF(入力シート!B98="","",入力シート!BH98)</f>
        <v/>
      </c>
      <c r="AI17" s="269"/>
      <c r="AJ17" s="269"/>
      <c r="AK17" s="269"/>
      <c r="AL17" s="269"/>
      <c r="AM17" s="269" t="str">
        <f>IF(入力シート!B98="","",入力シート!BO98)</f>
        <v/>
      </c>
      <c r="AN17" s="269"/>
      <c r="AO17" s="269"/>
      <c r="AP17" s="269"/>
      <c r="AQ17" s="269"/>
      <c r="AR17" s="269"/>
      <c r="AS17" s="269"/>
      <c r="AT17" s="269"/>
      <c r="AU17" s="269"/>
    </row>
    <row r="18" spans="2:47" x14ac:dyDescent="0.45">
      <c r="B18" s="16"/>
      <c r="C18" s="279" t="str">
        <f>IF(入力シート!B99="","",入力シート!B99)</f>
        <v/>
      </c>
      <c r="D18" s="279"/>
      <c r="E18" s="279"/>
      <c r="F18" s="279"/>
      <c r="G18" s="279"/>
      <c r="H18" s="279"/>
      <c r="I18" s="279"/>
      <c r="J18" s="279"/>
      <c r="K18" s="280"/>
      <c r="L18" s="131" t="str">
        <f>IF(入力シート!B99="","",入力シート!AJ99)</f>
        <v/>
      </c>
      <c r="M18" s="132"/>
      <c r="N18" s="132"/>
      <c r="O18" s="133"/>
      <c r="P18" s="134" t="str">
        <f>IF(入力シート!B99="","",入力シート!AJ99)</f>
        <v/>
      </c>
      <c r="Q18" s="135"/>
      <c r="R18" s="135"/>
      <c r="S18" s="135"/>
      <c r="T18" s="65" t="str">
        <f>IF(入力シート!B99="","","-")</f>
        <v/>
      </c>
      <c r="U18" s="135" t="str">
        <f>IF(入力シート!B99="","",入力シート!AF99)</f>
        <v/>
      </c>
      <c r="V18" s="138"/>
      <c r="W18" s="134" t="str">
        <f>IF(入力シート!B99="","",入力シート!AN99)</f>
        <v/>
      </c>
      <c r="X18" s="135"/>
      <c r="Y18" s="135"/>
      <c r="Z18" s="138"/>
      <c r="AA18" s="139" t="str">
        <f>IF(入力シート!B99="","",入力シート!AF99)</f>
        <v/>
      </c>
      <c r="AB18" s="140"/>
      <c r="AC18" s="140"/>
      <c r="AD18" s="141"/>
      <c r="AE18" s="104" t="str">
        <f>IF(入力シート!B99="","",入力シート!N99)</f>
        <v/>
      </c>
      <c r="AF18" s="62" t="str">
        <f>IF(入力シート!B99="","","～")</f>
        <v/>
      </c>
      <c r="AG18" s="105" t="str">
        <f>IF(入力シート!B99="","",入力シート!Q99)</f>
        <v/>
      </c>
      <c r="AH18" s="268" t="str">
        <f>IF(入力シート!B99="","",入力シート!BH99)</f>
        <v/>
      </c>
      <c r="AI18" s="269"/>
      <c r="AJ18" s="269"/>
      <c r="AK18" s="269"/>
      <c r="AL18" s="269"/>
      <c r="AM18" s="269" t="str">
        <f>IF(入力シート!B99="","",入力シート!BO99)</f>
        <v/>
      </c>
      <c r="AN18" s="269"/>
      <c r="AO18" s="269"/>
      <c r="AP18" s="269"/>
      <c r="AQ18" s="269"/>
      <c r="AR18" s="269"/>
      <c r="AS18" s="269"/>
      <c r="AT18" s="269"/>
      <c r="AU18" s="269"/>
    </row>
    <row r="19" spans="2:47" x14ac:dyDescent="0.45">
      <c r="B19" s="16"/>
      <c r="C19" s="279" t="str">
        <f>IF(入力シート!B100="","",入力シート!B100)</f>
        <v/>
      </c>
      <c r="D19" s="279"/>
      <c r="E19" s="279"/>
      <c r="F19" s="279"/>
      <c r="G19" s="279"/>
      <c r="H19" s="279"/>
      <c r="I19" s="279"/>
      <c r="J19" s="279"/>
      <c r="K19" s="280"/>
      <c r="L19" s="131" t="str">
        <f>IF(入力シート!B100="","",入力シート!AJ100)</f>
        <v/>
      </c>
      <c r="M19" s="132"/>
      <c r="N19" s="132"/>
      <c r="O19" s="133"/>
      <c r="P19" s="134" t="str">
        <f>IF(入力シート!B100="","",入力シート!AJ100)</f>
        <v/>
      </c>
      <c r="Q19" s="135"/>
      <c r="R19" s="135"/>
      <c r="S19" s="135"/>
      <c r="T19" s="65" t="str">
        <f>IF(入力シート!B100="","","-")</f>
        <v/>
      </c>
      <c r="U19" s="135" t="str">
        <f>IF(入力シート!B100="","",入力シート!AF100)</f>
        <v/>
      </c>
      <c r="V19" s="138"/>
      <c r="W19" s="134" t="str">
        <f>IF(入力シート!B100="","",入力シート!AN100)</f>
        <v/>
      </c>
      <c r="X19" s="135"/>
      <c r="Y19" s="135"/>
      <c r="Z19" s="138"/>
      <c r="AA19" s="139" t="str">
        <f>IF(入力シート!B100="","",入力シート!AF100)</f>
        <v/>
      </c>
      <c r="AB19" s="140"/>
      <c r="AC19" s="140"/>
      <c r="AD19" s="141"/>
      <c r="AE19" s="104" t="str">
        <f>IF(入力シート!B100="","",入力シート!N100)</f>
        <v/>
      </c>
      <c r="AF19" s="62" t="str">
        <f>IF(入力シート!B100="","","～")</f>
        <v/>
      </c>
      <c r="AG19" s="105" t="str">
        <f>IF(入力シート!B100="","",入力シート!Q100)</f>
        <v/>
      </c>
      <c r="AH19" s="268" t="str">
        <f>IF(入力シート!B100="","",入力シート!BH100)</f>
        <v/>
      </c>
      <c r="AI19" s="269"/>
      <c r="AJ19" s="269"/>
      <c r="AK19" s="269"/>
      <c r="AL19" s="269"/>
      <c r="AM19" s="269" t="str">
        <f>IF(入力シート!B100="","",入力シート!BO100)</f>
        <v/>
      </c>
      <c r="AN19" s="269"/>
      <c r="AO19" s="269"/>
      <c r="AP19" s="269"/>
      <c r="AQ19" s="269"/>
      <c r="AR19" s="269"/>
      <c r="AS19" s="269"/>
      <c r="AT19" s="269"/>
      <c r="AU19" s="269"/>
    </row>
    <row r="20" spans="2:47" x14ac:dyDescent="0.45">
      <c r="B20" s="16"/>
      <c r="C20" s="279" t="str">
        <f>IF(入力シート!B101="","",入力シート!B101)</f>
        <v/>
      </c>
      <c r="D20" s="279"/>
      <c r="E20" s="279"/>
      <c r="F20" s="279"/>
      <c r="G20" s="279"/>
      <c r="H20" s="279"/>
      <c r="I20" s="279"/>
      <c r="J20" s="279"/>
      <c r="K20" s="280"/>
      <c r="L20" s="131" t="str">
        <f>IF(入力シート!B101="","",入力シート!AJ101)</f>
        <v/>
      </c>
      <c r="M20" s="132"/>
      <c r="N20" s="132"/>
      <c r="O20" s="133"/>
      <c r="P20" s="134" t="str">
        <f>IF(入力シート!B101="","",入力シート!AJ101)</f>
        <v/>
      </c>
      <c r="Q20" s="135"/>
      <c r="R20" s="135"/>
      <c r="S20" s="135"/>
      <c r="T20" s="65" t="str">
        <f>IF(入力シート!B101="","","-")</f>
        <v/>
      </c>
      <c r="U20" s="135" t="str">
        <f>IF(入力シート!B101="","",入力シート!AF101)</f>
        <v/>
      </c>
      <c r="V20" s="138"/>
      <c r="W20" s="134" t="str">
        <f>IF(入力シート!B101="","",入力シート!AN101)</f>
        <v/>
      </c>
      <c r="X20" s="135"/>
      <c r="Y20" s="135"/>
      <c r="Z20" s="138"/>
      <c r="AA20" s="139" t="str">
        <f>IF(入力シート!B101="","",入力シート!AF101)</f>
        <v/>
      </c>
      <c r="AB20" s="140"/>
      <c r="AC20" s="140"/>
      <c r="AD20" s="141"/>
      <c r="AE20" s="104" t="str">
        <f>IF(入力シート!B101="","",入力シート!N101)</f>
        <v/>
      </c>
      <c r="AF20" s="62" t="str">
        <f>IF(入力シート!B101="","","～")</f>
        <v/>
      </c>
      <c r="AG20" s="105" t="str">
        <f>IF(入力シート!B101="","",入力シート!Q101)</f>
        <v/>
      </c>
      <c r="AH20" s="268" t="str">
        <f>IF(入力シート!B101="","",入力シート!BH101)</f>
        <v/>
      </c>
      <c r="AI20" s="269"/>
      <c r="AJ20" s="269"/>
      <c r="AK20" s="269"/>
      <c r="AL20" s="269"/>
      <c r="AM20" s="269" t="str">
        <f>IF(入力シート!B101="","",入力シート!BO101)</f>
        <v/>
      </c>
      <c r="AN20" s="269"/>
      <c r="AO20" s="269"/>
      <c r="AP20" s="269"/>
      <c r="AQ20" s="269"/>
      <c r="AR20" s="269"/>
      <c r="AS20" s="269"/>
      <c r="AT20" s="269"/>
      <c r="AU20" s="269"/>
    </row>
    <row r="21" spans="2:47" x14ac:dyDescent="0.45">
      <c r="B21" s="16"/>
      <c r="C21" s="34"/>
      <c r="D21" s="34"/>
      <c r="E21" s="34"/>
      <c r="F21" s="34"/>
      <c r="G21" s="34"/>
      <c r="H21" s="34"/>
      <c r="I21" s="34"/>
      <c r="J21" s="34"/>
      <c r="K21" s="35"/>
      <c r="L21" s="66"/>
      <c r="M21" s="67"/>
      <c r="N21" s="67"/>
      <c r="O21" s="68"/>
      <c r="P21" s="69"/>
      <c r="Q21" s="65"/>
      <c r="R21" s="65"/>
      <c r="S21" s="65"/>
      <c r="T21" s="65"/>
      <c r="U21" s="65"/>
      <c r="V21" s="70"/>
      <c r="W21" s="69"/>
      <c r="X21" s="65"/>
      <c r="Y21" s="65"/>
      <c r="Z21" s="70"/>
      <c r="AA21" s="58"/>
      <c r="AB21" s="59"/>
      <c r="AC21" s="59"/>
      <c r="AD21" s="60"/>
      <c r="AE21" s="104"/>
      <c r="AF21" s="52"/>
      <c r="AG21" s="105"/>
      <c r="AH21" s="31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2:47" x14ac:dyDescent="0.45">
      <c r="B22" s="325" t="s">
        <v>76</v>
      </c>
      <c r="C22" s="326"/>
      <c r="D22" s="326"/>
      <c r="E22" s="326"/>
      <c r="F22" s="326"/>
      <c r="G22" s="326"/>
      <c r="H22" s="326"/>
      <c r="I22" s="326"/>
      <c r="J22" s="326"/>
      <c r="K22" s="327"/>
      <c r="L22" s="66"/>
      <c r="M22" s="67"/>
      <c r="N22" s="67"/>
      <c r="O22" s="68"/>
      <c r="P22" s="69"/>
      <c r="Q22" s="65"/>
      <c r="R22" s="65"/>
      <c r="S22" s="65"/>
      <c r="T22" s="65"/>
      <c r="U22" s="65"/>
      <c r="V22" s="70"/>
      <c r="W22" s="69"/>
      <c r="X22" s="65"/>
      <c r="Y22" s="65"/>
      <c r="Z22" s="70"/>
      <c r="AA22" s="58"/>
      <c r="AB22" s="59"/>
      <c r="AC22" s="59"/>
      <c r="AD22" s="60"/>
      <c r="AE22" s="104"/>
      <c r="AF22" s="52"/>
      <c r="AG22" s="105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2:47" x14ac:dyDescent="0.45">
      <c r="B23" s="16"/>
      <c r="C23" s="326" t="s">
        <v>77</v>
      </c>
      <c r="D23" s="326"/>
      <c r="E23" s="326"/>
      <c r="F23" s="326"/>
      <c r="G23" s="326"/>
      <c r="H23" s="326"/>
      <c r="I23" s="326"/>
      <c r="J23" s="326"/>
      <c r="K23" s="327"/>
      <c r="L23" s="66"/>
      <c r="M23" s="67"/>
      <c r="N23" s="67"/>
      <c r="O23" s="68"/>
      <c r="P23" s="69"/>
      <c r="Q23" s="65"/>
      <c r="R23" s="65"/>
      <c r="S23" s="65"/>
      <c r="T23" s="65"/>
      <c r="U23" s="65"/>
      <c r="V23" s="70"/>
      <c r="W23" s="265">
        <f>SUM(W24:Z28)</f>
        <v>0</v>
      </c>
      <c r="X23" s="266"/>
      <c r="Y23" s="266"/>
      <c r="Z23" s="267"/>
      <c r="AA23" s="58"/>
      <c r="AB23" s="59"/>
      <c r="AC23" s="59"/>
      <c r="AD23" s="60"/>
      <c r="AE23" s="104"/>
      <c r="AF23" s="52"/>
      <c r="AG23" s="105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2:47" x14ac:dyDescent="0.45">
      <c r="B24" s="16"/>
      <c r="C24" s="279" t="str">
        <f>IF(入力シート!B89="","",入力シート!B89)</f>
        <v/>
      </c>
      <c r="D24" s="279"/>
      <c r="E24" s="279"/>
      <c r="F24" s="279"/>
      <c r="G24" s="279"/>
      <c r="H24" s="279"/>
      <c r="I24" s="279"/>
      <c r="J24" s="279"/>
      <c r="K24" s="280"/>
      <c r="L24" s="131" t="str">
        <f>IF(入力シート!B89="","",入力シート!AR89)</f>
        <v/>
      </c>
      <c r="M24" s="132"/>
      <c r="N24" s="132"/>
      <c r="O24" s="133"/>
      <c r="P24" s="131" t="str">
        <f>IF(入力シート!B89="","",入力シート!AR89)</f>
        <v/>
      </c>
      <c r="Q24" s="132"/>
      <c r="R24" s="132"/>
      <c r="S24" s="132"/>
      <c r="T24" s="65" t="str">
        <f>IF(入力シート!B89="","","-")</f>
        <v/>
      </c>
      <c r="U24" s="135" t="str">
        <f>IF(入力シート!B89="","",入力シート!AV89)</f>
        <v/>
      </c>
      <c r="V24" s="138"/>
      <c r="W24" s="134" t="str">
        <f>IF(入力シート!B89="","",入力シート!BD89)</f>
        <v/>
      </c>
      <c r="X24" s="135"/>
      <c r="Y24" s="135"/>
      <c r="Z24" s="138"/>
      <c r="AA24" s="134" t="str">
        <f>IF(入力シート!B89="","",入力シート!AV89)</f>
        <v/>
      </c>
      <c r="AB24" s="135"/>
      <c r="AC24" s="135"/>
      <c r="AD24" s="138"/>
      <c r="AE24" s="104" t="str">
        <f>IF(入力シート!B89="","",入力シート!N89)</f>
        <v/>
      </c>
      <c r="AF24" s="62" t="str">
        <f>IF(入力シート!B89="","","～")</f>
        <v/>
      </c>
      <c r="AG24" s="105" t="str">
        <f>IF(入力シート!B89="","",入力シート!Q89)</f>
        <v/>
      </c>
      <c r="AH24" s="268" t="str">
        <f>IF(入力シート!B89="","","別紙「研修等開催計画書のとおり」")</f>
        <v/>
      </c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</row>
    <row r="25" spans="2:47" x14ac:dyDescent="0.45">
      <c r="B25" s="16"/>
      <c r="C25" s="279" t="str">
        <f>IF(入力シート!B90="","",入力シート!B90)</f>
        <v/>
      </c>
      <c r="D25" s="279"/>
      <c r="E25" s="279"/>
      <c r="F25" s="279"/>
      <c r="G25" s="279"/>
      <c r="H25" s="279"/>
      <c r="I25" s="279"/>
      <c r="J25" s="279"/>
      <c r="K25" s="280"/>
      <c r="L25" s="131" t="str">
        <f>IF(入力シート!B90="","",入力シート!AR90)</f>
        <v/>
      </c>
      <c r="M25" s="132"/>
      <c r="N25" s="132"/>
      <c r="O25" s="133"/>
      <c r="P25" s="131" t="str">
        <f>IF(入力シート!B90="","",入力シート!AR90)</f>
        <v/>
      </c>
      <c r="Q25" s="132"/>
      <c r="R25" s="132"/>
      <c r="S25" s="132"/>
      <c r="T25" s="65" t="str">
        <f>IF(入力シート!B90="","","-")</f>
        <v/>
      </c>
      <c r="U25" s="135" t="str">
        <f>IF(入力シート!B90="","",入力シート!AV90)</f>
        <v/>
      </c>
      <c r="V25" s="138"/>
      <c r="W25" s="134" t="str">
        <f>IF(入力シート!B90="","",入力シート!BD90)</f>
        <v/>
      </c>
      <c r="X25" s="135"/>
      <c r="Y25" s="135"/>
      <c r="Z25" s="138"/>
      <c r="AA25" s="134" t="str">
        <f>IF(入力シート!B90="","",入力シート!AV90)</f>
        <v/>
      </c>
      <c r="AB25" s="135"/>
      <c r="AC25" s="135"/>
      <c r="AD25" s="138"/>
      <c r="AE25" s="104" t="str">
        <f>IF(入力シート!B90="","",入力シート!N90)</f>
        <v/>
      </c>
      <c r="AF25" s="62" t="str">
        <f>IF(入力シート!B90="","","～")</f>
        <v/>
      </c>
      <c r="AG25" s="105" t="str">
        <f>IF(入力シート!B90="","",入力シート!Q90)</f>
        <v/>
      </c>
      <c r="AH25" s="268" t="str">
        <f>IF(入力シート!B90="","","別紙「研修等開催計画書のとおり」")</f>
        <v/>
      </c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</row>
    <row r="26" spans="2:47" x14ac:dyDescent="0.45">
      <c r="B26" s="16"/>
      <c r="C26" s="279" t="str">
        <f>IF(入力シート!B91="","",入力シート!B91)</f>
        <v/>
      </c>
      <c r="D26" s="279"/>
      <c r="E26" s="279"/>
      <c r="F26" s="279"/>
      <c r="G26" s="279"/>
      <c r="H26" s="279"/>
      <c r="I26" s="279"/>
      <c r="J26" s="279"/>
      <c r="K26" s="280"/>
      <c r="L26" s="131" t="str">
        <f>IF(入力シート!B91="","",入力シート!AR91)</f>
        <v/>
      </c>
      <c r="M26" s="132"/>
      <c r="N26" s="132"/>
      <c r="O26" s="133"/>
      <c r="P26" s="131" t="str">
        <f>IF(入力シート!B91="","",入力シート!AR91)</f>
        <v/>
      </c>
      <c r="Q26" s="132"/>
      <c r="R26" s="132"/>
      <c r="S26" s="132"/>
      <c r="T26" s="65" t="str">
        <f>IF(入力シート!B91="","","-")</f>
        <v/>
      </c>
      <c r="U26" s="135" t="str">
        <f>IF(入力シート!B91="","",入力シート!AV91)</f>
        <v/>
      </c>
      <c r="V26" s="138"/>
      <c r="W26" s="134" t="str">
        <f>IF(入力シート!B91="","",入力シート!BD91)</f>
        <v/>
      </c>
      <c r="X26" s="135"/>
      <c r="Y26" s="135"/>
      <c r="Z26" s="138"/>
      <c r="AA26" s="134" t="str">
        <f>IF(入力シート!B91="","",入力シート!AV91)</f>
        <v/>
      </c>
      <c r="AB26" s="135"/>
      <c r="AC26" s="135"/>
      <c r="AD26" s="138"/>
      <c r="AE26" s="104" t="str">
        <f>IF(入力シート!B91="","",入力シート!N91)</f>
        <v/>
      </c>
      <c r="AF26" s="62" t="str">
        <f>IF(入力シート!B91="","","～")</f>
        <v/>
      </c>
      <c r="AG26" s="105" t="str">
        <f>IF(入力シート!B91="","",入力シート!Q91)</f>
        <v/>
      </c>
      <c r="AH26" s="268" t="str">
        <f>IF(入力シート!B91="","","別紙「研修等開催計画書のとおり」")</f>
        <v/>
      </c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</row>
    <row r="27" spans="2:47" x14ac:dyDescent="0.45">
      <c r="B27" s="16"/>
      <c r="C27" s="279" t="str">
        <f>IF(入力シート!B92="","",入力シート!B92)</f>
        <v/>
      </c>
      <c r="D27" s="279"/>
      <c r="E27" s="279"/>
      <c r="F27" s="279"/>
      <c r="G27" s="279"/>
      <c r="H27" s="279"/>
      <c r="I27" s="279"/>
      <c r="J27" s="279"/>
      <c r="K27" s="280"/>
      <c r="L27" s="131" t="str">
        <f>IF(入力シート!B92="","",入力シート!AR92)</f>
        <v/>
      </c>
      <c r="M27" s="132"/>
      <c r="N27" s="132"/>
      <c r="O27" s="133"/>
      <c r="P27" s="131" t="str">
        <f>IF(入力シート!B92="","",入力シート!AR92)</f>
        <v/>
      </c>
      <c r="Q27" s="132"/>
      <c r="R27" s="132"/>
      <c r="S27" s="132"/>
      <c r="T27" s="65" t="str">
        <f>IF(入力シート!B92="","","-")</f>
        <v/>
      </c>
      <c r="U27" s="135" t="str">
        <f>IF(入力シート!B92="","",入力シート!AV92)</f>
        <v/>
      </c>
      <c r="V27" s="138"/>
      <c r="W27" s="134" t="str">
        <f>IF(入力シート!B92="","",入力シート!BD92)</f>
        <v/>
      </c>
      <c r="X27" s="135"/>
      <c r="Y27" s="135"/>
      <c r="Z27" s="138"/>
      <c r="AA27" s="134" t="str">
        <f>IF(入力シート!B92="","",入力シート!AV92)</f>
        <v/>
      </c>
      <c r="AB27" s="135"/>
      <c r="AC27" s="135"/>
      <c r="AD27" s="138"/>
      <c r="AE27" s="104" t="str">
        <f>IF(入力シート!B92="","",入力シート!N92)</f>
        <v/>
      </c>
      <c r="AF27" s="62" t="str">
        <f>IF(入力シート!B92="","","～")</f>
        <v/>
      </c>
      <c r="AG27" s="105" t="str">
        <f>IF(入力シート!B92="","",入力シート!Q92)</f>
        <v/>
      </c>
      <c r="AH27" s="268" t="str">
        <f>IF(入力シート!B92="","","別紙「研修等開催計画書のとおり」")</f>
        <v/>
      </c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</row>
    <row r="28" spans="2:47" x14ac:dyDescent="0.45">
      <c r="B28" s="16"/>
      <c r="C28" s="279" t="str">
        <f>IF(入力シート!B93="","",入力シート!B93)</f>
        <v/>
      </c>
      <c r="D28" s="279"/>
      <c r="E28" s="279"/>
      <c r="F28" s="279"/>
      <c r="G28" s="279"/>
      <c r="H28" s="279"/>
      <c r="I28" s="279"/>
      <c r="J28" s="279"/>
      <c r="K28" s="280"/>
      <c r="L28" s="131" t="str">
        <f>IF(入力シート!B93="","",入力シート!AR93)</f>
        <v/>
      </c>
      <c r="M28" s="132"/>
      <c r="N28" s="132"/>
      <c r="O28" s="133"/>
      <c r="P28" s="131" t="str">
        <f>IF(入力シート!B93="","",入力シート!AR93)</f>
        <v/>
      </c>
      <c r="Q28" s="132"/>
      <c r="R28" s="132"/>
      <c r="S28" s="132"/>
      <c r="T28" s="65" t="str">
        <f>IF(入力シート!B93="","","-")</f>
        <v/>
      </c>
      <c r="U28" s="135" t="str">
        <f>IF(入力シート!B93="","",入力シート!AV93)</f>
        <v/>
      </c>
      <c r="V28" s="138"/>
      <c r="W28" s="134" t="str">
        <f>IF(入力シート!B93="","",入力シート!BD93)</f>
        <v/>
      </c>
      <c r="X28" s="135"/>
      <c r="Y28" s="135"/>
      <c r="Z28" s="138"/>
      <c r="AA28" s="134" t="str">
        <f>IF(入力シート!B93="","",入力シート!AV93)</f>
        <v/>
      </c>
      <c r="AB28" s="135"/>
      <c r="AC28" s="135"/>
      <c r="AD28" s="138"/>
      <c r="AE28" s="104" t="str">
        <f>IF(入力シート!B93="","",入力シート!N93)</f>
        <v/>
      </c>
      <c r="AF28" s="62" t="str">
        <f>IF(入力シート!B93="","","～")</f>
        <v/>
      </c>
      <c r="AG28" s="105" t="str">
        <f>IF(入力シート!B93="","",入力シート!Q93)</f>
        <v/>
      </c>
      <c r="AH28" s="268" t="str">
        <f>IF(入力シート!B93="","","別紙「研修等開催計画書のとおり」")</f>
        <v/>
      </c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</row>
    <row r="29" spans="2:47" x14ac:dyDescent="0.45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6"/>
      <c r="M29" s="67"/>
      <c r="N29" s="67"/>
      <c r="O29" s="68"/>
      <c r="P29" s="69"/>
      <c r="Q29" s="65"/>
      <c r="R29" s="65"/>
      <c r="S29" s="65"/>
      <c r="T29" s="65"/>
      <c r="U29" s="65"/>
      <c r="V29" s="70"/>
      <c r="W29" s="69"/>
      <c r="X29" s="65"/>
      <c r="Y29" s="65"/>
      <c r="Z29" s="70"/>
      <c r="AA29" s="58"/>
      <c r="AB29" s="59"/>
      <c r="AC29" s="59"/>
      <c r="AD29" s="60"/>
      <c r="AE29" s="104"/>
      <c r="AF29" s="62"/>
      <c r="AG29" s="105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47" x14ac:dyDescent="0.45">
      <c r="B30" s="325" t="s">
        <v>78</v>
      </c>
      <c r="C30" s="326"/>
      <c r="D30" s="326"/>
      <c r="E30" s="326"/>
      <c r="F30" s="326"/>
      <c r="G30" s="326"/>
      <c r="H30" s="326"/>
      <c r="I30" s="326"/>
      <c r="J30" s="326"/>
      <c r="K30" s="327"/>
      <c r="L30" s="66"/>
      <c r="M30" s="67"/>
      <c r="N30" s="67"/>
      <c r="O30" s="68"/>
      <c r="P30" s="69"/>
      <c r="Q30" s="65"/>
      <c r="R30" s="65"/>
      <c r="S30" s="65"/>
      <c r="T30" s="65"/>
      <c r="U30" s="65"/>
      <c r="V30" s="70"/>
      <c r="W30" s="69"/>
      <c r="X30" s="65"/>
      <c r="Y30" s="65"/>
      <c r="Z30" s="70"/>
      <c r="AA30" s="58"/>
      <c r="AB30" s="59"/>
      <c r="AC30" s="59"/>
      <c r="AD30" s="60"/>
      <c r="AE30" s="104"/>
      <c r="AF30" s="62"/>
      <c r="AG30" s="105"/>
      <c r="AH30" s="274" t="s">
        <v>74</v>
      </c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</row>
    <row r="31" spans="2:47" x14ac:dyDescent="0.45">
      <c r="B31" s="16"/>
      <c r="C31" s="326" t="s">
        <v>77</v>
      </c>
      <c r="D31" s="326"/>
      <c r="E31" s="326"/>
      <c r="F31" s="326"/>
      <c r="G31" s="326"/>
      <c r="H31" s="326"/>
      <c r="I31" s="326"/>
      <c r="J31" s="326"/>
      <c r="K31" s="327"/>
      <c r="L31" s="66"/>
      <c r="M31" s="67"/>
      <c r="N31" s="67"/>
      <c r="O31" s="68"/>
      <c r="P31" s="69"/>
      <c r="Q31" s="65"/>
      <c r="R31" s="65"/>
      <c r="S31" s="65"/>
      <c r="T31" s="65"/>
      <c r="U31" s="65"/>
      <c r="V31" s="70"/>
      <c r="W31" s="265">
        <f>SUM(W32:Z36)</f>
        <v>0</v>
      </c>
      <c r="X31" s="266"/>
      <c r="Y31" s="266"/>
      <c r="Z31" s="267"/>
      <c r="AA31" s="58"/>
      <c r="AB31" s="59"/>
      <c r="AC31" s="59"/>
      <c r="AD31" s="60"/>
      <c r="AE31" s="104"/>
      <c r="AF31" s="62"/>
      <c r="AG31" s="105"/>
      <c r="AH31" s="268" t="s">
        <v>79</v>
      </c>
      <c r="AI31" s="269"/>
      <c r="AJ31" s="269"/>
      <c r="AK31" s="269"/>
      <c r="AL31" s="269"/>
      <c r="AM31" s="269" t="s">
        <v>80</v>
      </c>
      <c r="AN31" s="269"/>
      <c r="AO31" s="269"/>
      <c r="AP31" s="269"/>
      <c r="AQ31" s="269"/>
      <c r="AR31" s="269"/>
      <c r="AS31" s="269"/>
      <c r="AT31" s="269"/>
      <c r="AU31" s="269"/>
    </row>
    <row r="32" spans="2:47" x14ac:dyDescent="0.45">
      <c r="B32" s="16"/>
      <c r="C32" s="279" t="str">
        <f>IF(入力シート!B89="","",入力シート!B89)</f>
        <v/>
      </c>
      <c r="D32" s="279"/>
      <c r="E32" s="279"/>
      <c r="F32" s="279"/>
      <c r="G32" s="279"/>
      <c r="H32" s="279"/>
      <c r="I32" s="279"/>
      <c r="J32" s="279"/>
      <c r="K32" s="280"/>
      <c r="L32" s="131" t="str">
        <f>IF(入力シート!B89="","",入力シート!BT89)</f>
        <v/>
      </c>
      <c r="M32" s="132"/>
      <c r="N32" s="132"/>
      <c r="O32" s="133"/>
      <c r="P32" s="134" t="str">
        <f>IF(入力シート!B89="","",入力シート!BT89)</f>
        <v/>
      </c>
      <c r="Q32" s="135"/>
      <c r="R32" s="135"/>
      <c r="S32" s="135"/>
      <c r="T32" s="65" t="str">
        <f>IF(入力シート!B89="","","-")</f>
        <v/>
      </c>
      <c r="U32" s="135" t="str">
        <f>IF(入力シート!B89="","",入力シート!CB89)</f>
        <v/>
      </c>
      <c r="V32" s="138"/>
      <c r="W32" s="134" t="str">
        <f>IF(入力シート!B89="","",入力シート!BX89)</f>
        <v/>
      </c>
      <c r="X32" s="135"/>
      <c r="Y32" s="135"/>
      <c r="Z32" s="138"/>
      <c r="AA32" s="139" t="str">
        <f>IF(入力シート!B89="","",入力シート!CB89)</f>
        <v/>
      </c>
      <c r="AB32" s="140"/>
      <c r="AC32" s="140"/>
      <c r="AD32" s="141"/>
      <c r="AE32" s="104" t="str">
        <f>IF(入力シート!B89="","",入力シート!N89)</f>
        <v/>
      </c>
      <c r="AF32" s="52" t="str">
        <f>IF(入力シート!B89="","","～")</f>
        <v/>
      </c>
      <c r="AG32" s="105" t="str">
        <f>IF(入力シート!B89="","",入力シート!Q89)</f>
        <v/>
      </c>
      <c r="AH32" s="268" t="str">
        <f>IF(入力シート!B89="","",入力シート!CF89)</f>
        <v/>
      </c>
      <c r="AI32" s="269"/>
      <c r="AJ32" s="269"/>
      <c r="AK32" s="269"/>
      <c r="AL32" s="269"/>
      <c r="AM32" s="269" t="str">
        <f>IF(入力シート!B89="","",入力シート!CJ89)</f>
        <v/>
      </c>
      <c r="AN32" s="269"/>
      <c r="AO32" s="269"/>
      <c r="AP32" s="269"/>
      <c r="AQ32" s="269"/>
      <c r="AR32" s="269"/>
      <c r="AS32" s="269"/>
      <c r="AT32" s="269"/>
      <c r="AU32" s="269"/>
    </row>
    <row r="33" spans="1:47" x14ac:dyDescent="0.45">
      <c r="B33" s="16"/>
      <c r="C33" s="279" t="str">
        <f>IF(入力シート!B90="","",入力シート!B90)</f>
        <v/>
      </c>
      <c r="D33" s="279"/>
      <c r="E33" s="279"/>
      <c r="F33" s="279"/>
      <c r="G33" s="279"/>
      <c r="H33" s="279"/>
      <c r="I33" s="279"/>
      <c r="J33" s="279"/>
      <c r="K33" s="280"/>
      <c r="L33" s="131" t="str">
        <f>IF(入力シート!B90="","",入力シート!BT90)</f>
        <v/>
      </c>
      <c r="M33" s="132"/>
      <c r="N33" s="132"/>
      <c r="O33" s="133"/>
      <c r="P33" s="134" t="str">
        <f>IF(入力シート!B90="","",入力シート!BT90)</f>
        <v/>
      </c>
      <c r="Q33" s="135"/>
      <c r="R33" s="135"/>
      <c r="S33" s="135"/>
      <c r="T33" s="65" t="str">
        <f>IF(入力シート!B90="","","-")</f>
        <v/>
      </c>
      <c r="U33" s="135" t="str">
        <f>IF(入力シート!B90="","",入力シート!CB90)</f>
        <v/>
      </c>
      <c r="V33" s="138"/>
      <c r="W33" s="134" t="str">
        <f>IF(入力シート!B90="","",入力シート!BX90)</f>
        <v/>
      </c>
      <c r="X33" s="135"/>
      <c r="Y33" s="135"/>
      <c r="Z33" s="138"/>
      <c r="AA33" s="139" t="str">
        <f>IF(入力シート!B90="","",入力シート!CB90)</f>
        <v/>
      </c>
      <c r="AB33" s="140"/>
      <c r="AC33" s="140"/>
      <c r="AD33" s="141"/>
      <c r="AE33" s="104" t="str">
        <f>IF(入力シート!B90="","",入力シート!N90)</f>
        <v/>
      </c>
      <c r="AF33" s="52" t="str">
        <f>IF(入力シート!B90="","","～")</f>
        <v/>
      </c>
      <c r="AG33" s="105" t="str">
        <f>IF(入力シート!B90="","",入力シート!Q90)</f>
        <v/>
      </c>
      <c r="AH33" s="268" t="str">
        <f>IF(入力シート!B90="","",入力シート!CF90)</f>
        <v/>
      </c>
      <c r="AI33" s="269"/>
      <c r="AJ33" s="269"/>
      <c r="AK33" s="269"/>
      <c r="AL33" s="269"/>
      <c r="AM33" s="269" t="str">
        <f>IF(入力シート!B90="","",入力シート!CJ90)</f>
        <v/>
      </c>
      <c r="AN33" s="269"/>
      <c r="AO33" s="269"/>
      <c r="AP33" s="269"/>
      <c r="AQ33" s="269"/>
      <c r="AR33" s="269"/>
      <c r="AS33" s="269"/>
      <c r="AT33" s="269"/>
      <c r="AU33" s="269"/>
    </row>
    <row r="34" spans="1:47" x14ac:dyDescent="0.45">
      <c r="B34" s="16"/>
      <c r="C34" s="279" t="str">
        <f>IF(入力シート!B91="","",入力シート!B91)</f>
        <v/>
      </c>
      <c r="D34" s="279"/>
      <c r="E34" s="279"/>
      <c r="F34" s="279"/>
      <c r="G34" s="279"/>
      <c r="H34" s="279"/>
      <c r="I34" s="279"/>
      <c r="J34" s="279"/>
      <c r="K34" s="280"/>
      <c r="L34" s="131" t="str">
        <f>IF(入力シート!B91="","",入力シート!BT91)</f>
        <v/>
      </c>
      <c r="M34" s="132"/>
      <c r="N34" s="132"/>
      <c r="O34" s="133"/>
      <c r="P34" s="134" t="str">
        <f>IF(入力シート!B91="","",入力シート!BT91)</f>
        <v/>
      </c>
      <c r="Q34" s="135"/>
      <c r="R34" s="135"/>
      <c r="S34" s="135"/>
      <c r="T34" s="65" t="str">
        <f>IF(入力シート!B91="","","-")</f>
        <v/>
      </c>
      <c r="U34" s="135" t="str">
        <f>IF(入力シート!B91="","",入力シート!CB91)</f>
        <v/>
      </c>
      <c r="V34" s="138"/>
      <c r="W34" s="134" t="str">
        <f>IF(入力シート!B91="","",入力シート!BX91)</f>
        <v/>
      </c>
      <c r="X34" s="135"/>
      <c r="Y34" s="135"/>
      <c r="Z34" s="138"/>
      <c r="AA34" s="139" t="str">
        <f>IF(入力シート!B91="","",入力シート!CB91)</f>
        <v/>
      </c>
      <c r="AB34" s="140"/>
      <c r="AC34" s="140"/>
      <c r="AD34" s="141"/>
      <c r="AE34" s="104" t="str">
        <f>IF(入力シート!B91="","",入力シート!N91)</f>
        <v/>
      </c>
      <c r="AF34" s="52" t="str">
        <f>IF(入力シート!B91="","","～")</f>
        <v/>
      </c>
      <c r="AG34" s="105" t="str">
        <f>IF(入力シート!B91="","",入力シート!Q91)</f>
        <v/>
      </c>
      <c r="AH34" s="268" t="str">
        <f>IF(入力シート!B91="","",入力シート!CF91)</f>
        <v/>
      </c>
      <c r="AI34" s="269"/>
      <c r="AJ34" s="269"/>
      <c r="AK34" s="269"/>
      <c r="AL34" s="269"/>
      <c r="AM34" s="269" t="str">
        <f>IF(入力シート!B91="","",入力シート!CJ91)</f>
        <v/>
      </c>
      <c r="AN34" s="269"/>
      <c r="AO34" s="269"/>
      <c r="AP34" s="269"/>
      <c r="AQ34" s="269"/>
      <c r="AR34" s="269"/>
      <c r="AS34" s="269"/>
      <c r="AT34" s="269"/>
      <c r="AU34" s="269"/>
    </row>
    <row r="35" spans="1:47" x14ac:dyDescent="0.45">
      <c r="B35" s="16"/>
      <c r="C35" s="279" t="str">
        <f>IF(入力シート!B92="","",入力シート!B92)</f>
        <v/>
      </c>
      <c r="D35" s="279"/>
      <c r="E35" s="279"/>
      <c r="F35" s="279"/>
      <c r="G35" s="279"/>
      <c r="H35" s="279"/>
      <c r="I35" s="279"/>
      <c r="J35" s="279"/>
      <c r="K35" s="280"/>
      <c r="L35" s="131" t="str">
        <f>IF(入力シート!B92="","",入力シート!BT92)</f>
        <v/>
      </c>
      <c r="M35" s="132"/>
      <c r="N35" s="132"/>
      <c r="O35" s="133"/>
      <c r="P35" s="134" t="str">
        <f>IF(入力シート!B92="","",入力シート!BT92)</f>
        <v/>
      </c>
      <c r="Q35" s="135"/>
      <c r="R35" s="135"/>
      <c r="S35" s="135"/>
      <c r="T35" s="65" t="str">
        <f>IF(入力シート!B92="","","-")</f>
        <v/>
      </c>
      <c r="U35" s="135" t="str">
        <f>IF(入力シート!B92="","",入力シート!CB92)</f>
        <v/>
      </c>
      <c r="V35" s="138"/>
      <c r="W35" s="134" t="str">
        <f>IF(入力シート!B92="","",入力シート!BX92)</f>
        <v/>
      </c>
      <c r="X35" s="135"/>
      <c r="Y35" s="135"/>
      <c r="Z35" s="138"/>
      <c r="AA35" s="139" t="str">
        <f>IF(入力シート!B92="","",入力シート!CB92)</f>
        <v/>
      </c>
      <c r="AB35" s="140"/>
      <c r="AC35" s="140"/>
      <c r="AD35" s="141"/>
      <c r="AE35" s="104" t="str">
        <f>IF(入力シート!B92="","",入力シート!N92)</f>
        <v/>
      </c>
      <c r="AF35" s="52" t="str">
        <f>IF(入力シート!B92="","","～")</f>
        <v/>
      </c>
      <c r="AG35" s="105" t="str">
        <f>IF(入力シート!B92="","",入力シート!Q92)</f>
        <v/>
      </c>
      <c r="AH35" s="268" t="str">
        <f>IF(入力シート!B92="","",入力シート!CF92)</f>
        <v/>
      </c>
      <c r="AI35" s="269"/>
      <c r="AJ35" s="269"/>
      <c r="AK35" s="269"/>
      <c r="AL35" s="269"/>
      <c r="AM35" s="269" t="str">
        <f>IF(入力シート!B92="","",入力シート!CJ92)</f>
        <v/>
      </c>
      <c r="AN35" s="269"/>
      <c r="AO35" s="269"/>
      <c r="AP35" s="269"/>
      <c r="AQ35" s="269"/>
      <c r="AR35" s="269"/>
      <c r="AS35" s="269"/>
      <c r="AT35" s="269"/>
      <c r="AU35" s="269"/>
    </row>
    <row r="36" spans="1:47" x14ac:dyDescent="0.45">
      <c r="B36" s="16"/>
      <c r="C36" s="279" t="str">
        <f>IF(入力シート!B93="","",入力シート!B93)</f>
        <v/>
      </c>
      <c r="D36" s="279"/>
      <c r="E36" s="279"/>
      <c r="F36" s="279"/>
      <c r="G36" s="279"/>
      <c r="H36" s="279"/>
      <c r="I36" s="279"/>
      <c r="J36" s="279"/>
      <c r="K36" s="280"/>
      <c r="L36" s="131" t="str">
        <f>IF(入力シート!B93="","",入力シート!BT93)</f>
        <v/>
      </c>
      <c r="M36" s="132"/>
      <c r="N36" s="132"/>
      <c r="O36" s="133"/>
      <c r="P36" s="134" t="str">
        <f>IF(入力シート!B93="","",入力シート!BT93)</f>
        <v/>
      </c>
      <c r="Q36" s="135"/>
      <c r="R36" s="135"/>
      <c r="S36" s="135"/>
      <c r="T36" s="65" t="str">
        <f>IF(入力シート!B93="","","-")</f>
        <v/>
      </c>
      <c r="U36" s="135" t="str">
        <f>IF(入力シート!B93="","",入力シート!CB93)</f>
        <v/>
      </c>
      <c r="V36" s="138"/>
      <c r="W36" s="134" t="str">
        <f>IF(入力シート!B93="","",入力シート!BX93)</f>
        <v/>
      </c>
      <c r="X36" s="135"/>
      <c r="Y36" s="135"/>
      <c r="Z36" s="138"/>
      <c r="AA36" s="139" t="str">
        <f>IF(入力シート!B93="","",入力シート!CB93)</f>
        <v/>
      </c>
      <c r="AB36" s="140"/>
      <c r="AC36" s="140"/>
      <c r="AD36" s="141"/>
      <c r="AE36" s="104" t="str">
        <f>IF(入力シート!B93="","",入力シート!N93)</f>
        <v/>
      </c>
      <c r="AF36" s="52" t="str">
        <f>IF(入力シート!B93="","","～")</f>
        <v/>
      </c>
      <c r="AG36" s="105" t="str">
        <f>IF(入力シート!B93="","",入力シート!Q93)</f>
        <v/>
      </c>
      <c r="AH36" s="268" t="str">
        <f>IF(入力シート!B93="","",入力シート!CF93)</f>
        <v/>
      </c>
      <c r="AI36" s="269"/>
      <c r="AJ36" s="269"/>
      <c r="AK36" s="269"/>
      <c r="AL36" s="269"/>
      <c r="AM36" s="269" t="str">
        <f>IF(入力シート!B93="","",入力シート!CJ93)</f>
        <v/>
      </c>
      <c r="AN36" s="269"/>
      <c r="AO36" s="269"/>
      <c r="AP36" s="269"/>
      <c r="AQ36" s="269"/>
      <c r="AR36" s="269"/>
      <c r="AS36" s="269"/>
      <c r="AT36" s="269"/>
      <c r="AU36" s="269"/>
    </row>
    <row r="37" spans="1:47" x14ac:dyDescent="0.45">
      <c r="B37" s="16"/>
      <c r="C37" s="34"/>
      <c r="D37" s="34"/>
      <c r="E37" s="34"/>
      <c r="F37" s="34"/>
      <c r="G37" s="34"/>
      <c r="H37" s="34"/>
      <c r="I37" s="34"/>
      <c r="J37" s="34"/>
      <c r="K37" s="35"/>
      <c r="L37" s="66"/>
      <c r="M37" s="67"/>
      <c r="N37" s="67"/>
      <c r="O37" s="68"/>
      <c r="P37" s="69"/>
      <c r="Q37" s="65"/>
      <c r="R37" s="65"/>
      <c r="S37" s="65"/>
      <c r="T37" s="65"/>
      <c r="U37" s="65"/>
      <c r="V37" s="70"/>
      <c r="W37" s="69"/>
      <c r="X37" s="65"/>
      <c r="Y37" s="65"/>
      <c r="Z37" s="70"/>
      <c r="AA37" s="77"/>
      <c r="AB37" s="78"/>
      <c r="AC37" s="78"/>
      <c r="AD37" s="79"/>
      <c r="AE37" s="104"/>
      <c r="AF37" s="52"/>
      <c r="AG37" s="105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</row>
    <row r="38" spans="1:47" x14ac:dyDescent="0.45">
      <c r="B38" s="316" t="s">
        <v>81</v>
      </c>
      <c r="C38" s="317"/>
      <c r="D38" s="317"/>
      <c r="E38" s="317"/>
      <c r="F38" s="317"/>
      <c r="G38" s="317"/>
      <c r="H38" s="317"/>
      <c r="I38" s="317"/>
      <c r="J38" s="317"/>
      <c r="K38" s="318"/>
      <c r="L38" s="69"/>
      <c r="M38" s="65"/>
      <c r="N38" s="65"/>
      <c r="O38" s="70"/>
      <c r="P38" s="69"/>
      <c r="Q38" s="65"/>
      <c r="R38" s="65"/>
      <c r="S38" s="65"/>
      <c r="T38" s="65"/>
      <c r="U38" s="65"/>
      <c r="V38" s="70"/>
      <c r="W38" s="69"/>
      <c r="X38" s="65"/>
      <c r="Y38" s="65"/>
      <c r="Z38" s="70"/>
      <c r="AA38" s="58"/>
      <c r="AB38" s="59"/>
      <c r="AC38" s="59"/>
      <c r="AD38" s="60"/>
      <c r="AE38" s="104"/>
      <c r="AF38" s="52"/>
      <c r="AG38" s="105"/>
      <c r="AH38" s="31"/>
    </row>
    <row r="39" spans="1:47" x14ac:dyDescent="0.45">
      <c r="B39" s="42"/>
      <c r="C39" s="317" t="s">
        <v>75</v>
      </c>
      <c r="D39" s="317"/>
      <c r="E39" s="317"/>
      <c r="F39" s="317"/>
      <c r="G39" s="317"/>
      <c r="H39" s="317"/>
      <c r="I39" s="317"/>
      <c r="J39" s="317"/>
      <c r="K39" s="318"/>
      <c r="L39" s="74"/>
      <c r="M39" s="75"/>
      <c r="N39" s="75"/>
      <c r="O39" s="76"/>
      <c r="P39" s="74"/>
      <c r="Q39" s="75"/>
      <c r="R39" s="75"/>
      <c r="S39" s="75"/>
      <c r="T39" s="65"/>
      <c r="U39" s="75"/>
      <c r="V39" s="76"/>
      <c r="W39" s="265">
        <f>SUM(W40:Z44)</f>
        <v>0</v>
      </c>
      <c r="X39" s="266"/>
      <c r="Y39" s="266"/>
      <c r="Z39" s="267"/>
      <c r="AA39" s="58"/>
      <c r="AB39" s="59"/>
      <c r="AC39" s="59"/>
      <c r="AD39" s="60"/>
      <c r="AE39" s="104"/>
      <c r="AF39" s="52"/>
      <c r="AG39" s="105"/>
      <c r="AH39" s="274" t="s">
        <v>74</v>
      </c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</row>
    <row r="40" spans="1:47" x14ac:dyDescent="0.45">
      <c r="B40" s="42"/>
      <c r="C40" s="279" t="str">
        <f>IF(入力シート!B97="","",入力シート!B97)</f>
        <v/>
      </c>
      <c r="D40" s="279"/>
      <c r="E40" s="279"/>
      <c r="F40" s="279"/>
      <c r="G40" s="279"/>
      <c r="H40" s="279"/>
      <c r="I40" s="279"/>
      <c r="J40" s="279"/>
      <c r="K40" s="280"/>
      <c r="L40" s="134" t="str">
        <f>IF(入力シート!B97="","",入力シート!AR97)</f>
        <v/>
      </c>
      <c r="M40" s="135"/>
      <c r="N40" s="135"/>
      <c r="O40" s="138"/>
      <c r="P40" s="134" t="str">
        <f>IF(入力シート!B97="","",入力シート!AR97)</f>
        <v/>
      </c>
      <c r="Q40" s="135"/>
      <c r="R40" s="135"/>
      <c r="S40" s="135"/>
      <c r="T40" s="65" t="str">
        <f>IF(入力シート!B97="","","-")</f>
        <v/>
      </c>
      <c r="U40" s="135" t="str">
        <f>IF(入力シート!B97="","",入力シート!AV97)</f>
        <v/>
      </c>
      <c r="V40" s="138"/>
      <c r="W40" s="134" t="str">
        <f>IF(入力シート!B97="","",入力シート!BD97)</f>
        <v/>
      </c>
      <c r="X40" s="135"/>
      <c r="Y40" s="135"/>
      <c r="Z40" s="138"/>
      <c r="AA40" s="134" t="str">
        <f>IF(入力シート!B97="","",入力シート!AV97)</f>
        <v/>
      </c>
      <c r="AB40" s="135"/>
      <c r="AC40" s="135"/>
      <c r="AD40" s="138"/>
      <c r="AE40" s="104" t="str">
        <f>IF(入力シート!B97="","",入力シート!N97)</f>
        <v/>
      </c>
      <c r="AF40" s="62" t="str">
        <f>IF(入力シート!B97="","","～")</f>
        <v/>
      </c>
      <c r="AG40" s="105" t="str">
        <f>IF(入力シート!B97="","",入力シート!Q97)</f>
        <v/>
      </c>
      <c r="AH40" s="324" t="str">
        <f>IF(入力シート!B97="","",入力シート!BH97)</f>
        <v/>
      </c>
      <c r="AI40" s="243"/>
      <c r="AJ40" s="243"/>
      <c r="AK40" s="243"/>
      <c r="AL40" s="243"/>
      <c r="AM40" s="243" t="str">
        <f>IF(入力シート!B97="","",入力シート!BO97)</f>
        <v/>
      </c>
      <c r="AN40" s="243"/>
      <c r="AO40" s="243"/>
      <c r="AP40" s="243"/>
      <c r="AQ40" s="243"/>
      <c r="AR40" s="243"/>
      <c r="AS40" s="243"/>
      <c r="AT40" s="243"/>
      <c r="AU40" s="243"/>
    </row>
    <row r="41" spans="1:47" x14ac:dyDescent="0.45">
      <c r="B41" s="42"/>
      <c r="C41" s="279" t="str">
        <f>IF(入力シート!B98="","",入力シート!B98)</f>
        <v/>
      </c>
      <c r="D41" s="279"/>
      <c r="E41" s="279"/>
      <c r="F41" s="279"/>
      <c r="G41" s="279"/>
      <c r="H41" s="279"/>
      <c r="I41" s="279"/>
      <c r="J41" s="279"/>
      <c r="K41" s="280"/>
      <c r="L41" s="134" t="str">
        <f>IF(入力シート!B98="","",入力シート!AR98)</f>
        <v/>
      </c>
      <c r="M41" s="135"/>
      <c r="N41" s="135"/>
      <c r="O41" s="138"/>
      <c r="P41" s="134" t="str">
        <f>IF(入力シート!B98="","",入力シート!AR98)</f>
        <v/>
      </c>
      <c r="Q41" s="135"/>
      <c r="R41" s="135"/>
      <c r="S41" s="135"/>
      <c r="T41" s="65" t="str">
        <f>IF(入力シート!B98="","","-")</f>
        <v/>
      </c>
      <c r="U41" s="135" t="str">
        <f>IF(入力シート!B98="","",入力シート!AV98)</f>
        <v/>
      </c>
      <c r="V41" s="138"/>
      <c r="W41" s="134" t="str">
        <f>IF(入力シート!B98="","",入力シート!BD98)</f>
        <v/>
      </c>
      <c r="X41" s="135"/>
      <c r="Y41" s="135"/>
      <c r="Z41" s="138"/>
      <c r="AA41" s="134" t="str">
        <f>IF(入力シート!B98="","",入力シート!AV98)</f>
        <v/>
      </c>
      <c r="AB41" s="135"/>
      <c r="AC41" s="135"/>
      <c r="AD41" s="138"/>
      <c r="AE41" s="104" t="str">
        <f>IF(入力シート!B98="","",入力シート!N98)</f>
        <v/>
      </c>
      <c r="AF41" s="62" t="str">
        <f>IF(入力シート!B98="","","～")</f>
        <v/>
      </c>
      <c r="AG41" s="105" t="str">
        <f>IF(入力シート!B98="","",入力シート!Q98)</f>
        <v/>
      </c>
      <c r="AH41" s="324" t="str">
        <f>IF(入力シート!B98="","",入力シート!BH98)</f>
        <v/>
      </c>
      <c r="AI41" s="243"/>
      <c r="AJ41" s="243"/>
      <c r="AK41" s="243"/>
      <c r="AL41" s="243"/>
      <c r="AM41" s="243" t="str">
        <f>IF(入力シート!B98="","",入力シート!BO98)</f>
        <v/>
      </c>
      <c r="AN41" s="243"/>
      <c r="AO41" s="243"/>
      <c r="AP41" s="243"/>
      <c r="AQ41" s="243"/>
      <c r="AR41" s="243"/>
      <c r="AS41" s="243"/>
      <c r="AT41" s="243"/>
      <c r="AU41" s="243"/>
    </row>
    <row r="42" spans="1:47" x14ac:dyDescent="0.45">
      <c r="B42" s="42"/>
      <c r="C42" s="279" t="str">
        <f>IF(入力シート!B99="","",入力シート!B99)</f>
        <v/>
      </c>
      <c r="D42" s="279"/>
      <c r="E42" s="279"/>
      <c r="F42" s="279"/>
      <c r="G42" s="279"/>
      <c r="H42" s="279"/>
      <c r="I42" s="279"/>
      <c r="J42" s="279"/>
      <c r="K42" s="280"/>
      <c r="L42" s="134" t="str">
        <f>IF(入力シート!B99="","",入力シート!AR99)</f>
        <v/>
      </c>
      <c r="M42" s="135"/>
      <c r="N42" s="135"/>
      <c r="O42" s="138"/>
      <c r="P42" s="134" t="str">
        <f>IF(入力シート!B99="","",入力シート!AR99)</f>
        <v/>
      </c>
      <c r="Q42" s="135"/>
      <c r="R42" s="135"/>
      <c r="S42" s="135"/>
      <c r="T42" s="65" t="str">
        <f>IF(入力シート!B99="","","-")</f>
        <v/>
      </c>
      <c r="U42" s="135" t="str">
        <f>IF(入力シート!B99="","",入力シート!AV99)</f>
        <v/>
      </c>
      <c r="V42" s="138"/>
      <c r="W42" s="134" t="str">
        <f>IF(入力シート!B99="","",入力シート!BD99)</f>
        <v/>
      </c>
      <c r="X42" s="135"/>
      <c r="Y42" s="135"/>
      <c r="Z42" s="138"/>
      <c r="AA42" s="134" t="str">
        <f>IF(入力シート!B99="","",入力シート!AV99)</f>
        <v/>
      </c>
      <c r="AB42" s="135"/>
      <c r="AC42" s="135"/>
      <c r="AD42" s="138"/>
      <c r="AE42" s="104" t="str">
        <f>IF(入力シート!B99="","",入力シート!N99)</f>
        <v/>
      </c>
      <c r="AF42" s="62" t="str">
        <f>IF(入力シート!B99="","","～")</f>
        <v/>
      </c>
      <c r="AG42" s="105" t="str">
        <f>IF(入力シート!B99="","",入力シート!Q99)</f>
        <v/>
      </c>
      <c r="AH42" s="324" t="str">
        <f>IF(入力シート!B99="","",入力シート!BH99)</f>
        <v/>
      </c>
      <c r="AI42" s="243"/>
      <c r="AJ42" s="243"/>
      <c r="AK42" s="243"/>
      <c r="AL42" s="243"/>
      <c r="AM42" s="243" t="str">
        <f>IF(入力シート!B99="","",入力シート!BO99)</f>
        <v/>
      </c>
      <c r="AN42" s="243"/>
      <c r="AO42" s="243"/>
      <c r="AP42" s="243"/>
      <c r="AQ42" s="243"/>
      <c r="AR42" s="243"/>
      <c r="AS42" s="243"/>
      <c r="AT42" s="243"/>
      <c r="AU42" s="243"/>
    </row>
    <row r="43" spans="1:47" x14ac:dyDescent="0.45">
      <c r="B43" s="42"/>
      <c r="C43" s="279" t="str">
        <f>IF(入力シート!B100="","",入力シート!B100)</f>
        <v/>
      </c>
      <c r="D43" s="279"/>
      <c r="E43" s="279"/>
      <c r="F43" s="279"/>
      <c r="G43" s="279"/>
      <c r="H43" s="279"/>
      <c r="I43" s="279"/>
      <c r="J43" s="279"/>
      <c r="K43" s="280"/>
      <c r="L43" s="134" t="str">
        <f>IF(入力シート!B100="","",入力シート!AR100)</f>
        <v/>
      </c>
      <c r="M43" s="135"/>
      <c r="N43" s="135"/>
      <c r="O43" s="138"/>
      <c r="P43" s="134" t="str">
        <f>IF(入力シート!B100="","",入力シート!AR100)</f>
        <v/>
      </c>
      <c r="Q43" s="135"/>
      <c r="R43" s="135"/>
      <c r="S43" s="135"/>
      <c r="T43" s="65" t="str">
        <f>IF(入力シート!B100="","","-")</f>
        <v/>
      </c>
      <c r="U43" s="135" t="str">
        <f>IF(入力シート!B100="","",入力シート!AV100)</f>
        <v/>
      </c>
      <c r="V43" s="138"/>
      <c r="W43" s="134" t="str">
        <f>IF(入力シート!B100="","",入力シート!BD100)</f>
        <v/>
      </c>
      <c r="X43" s="135"/>
      <c r="Y43" s="135"/>
      <c r="Z43" s="138"/>
      <c r="AA43" s="134" t="str">
        <f>IF(入力シート!B100="","",入力シート!AV100)</f>
        <v/>
      </c>
      <c r="AB43" s="135"/>
      <c r="AC43" s="135"/>
      <c r="AD43" s="138"/>
      <c r="AE43" s="104" t="str">
        <f>IF(入力シート!B100="","",入力シート!N100)</f>
        <v/>
      </c>
      <c r="AF43" s="62" t="str">
        <f>IF(入力シート!B100="","","～")</f>
        <v/>
      </c>
      <c r="AG43" s="105" t="str">
        <f>IF(入力シート!B100="","",入力シート!Q100)</f>
        <v/>
      </c>
      <c r="AH43" s="324" t="str">
        <f>IF(入力シート!B100="","",入力シート!BH100)</f>
        <v/>
      </c>
      <c r="AI43" s="243"/>
      <c r="AJ43" s="243"/>
      <c r="AK43" s="243"/>
      <c r="AL43" s="243"/>
      <c r="AM43" s="243" t="str">
        <f>IF(入力シート!B100="","",入力シート!BO100)</f>
        <v/>
      </c>
      <c r="AN43" s="243"/>
      <c r="AO43" s="243"/>
      <c r="AP43" s="243"/>
      <c r="AQ43" s="243"/>
      <c r="AR43" s="243"/>
      <c r="AS43" s="243"/>
      <c r="AT43" s="243"/>
      <c r="AU43" s="243"/>
    </row>
    <row r="44" spans="1:47" x14ac:dyDescent="0.45">
      <c r="B44" s="16"/>
      <c r="C44" s="279" t="str">
        <f>IF(入力シート!B101="","",入力シート!B101)</f>
        <v/>
      </c>
      <c r="D44" s="279"/>
      <c r="E44" s="279"/>
      <c r="F44" s="279"/>
      <c r="G44" s="279"/>
      <c r="H44" s="279"/>
      <c r="I44" s="279"/>
      <c r="J44" s="279"/>
      <c r="K44" s="280"/>
      <c r="L44" s="134" t="str">
        <f>IF(入力シート!B101="","",入力シート!AR101)</f>
        <v/>
      </c>
      <c r="M44" s="135"/>
      <c r="N44" s="135"/>
      <c r="O44" s="138"/>
      <c r="P44" s="134" t="str">
        <f>IF(入力シート!B101="","",入力シート!AR101)</f>
        <v/>
      </c>
      <c r="Q44" s="135"/>
      <c r="R44" s="135"/>
      <c r="S44" s="135"/>
      <c r="T44" s="65" t="str">
        <f>IF(入力シート!B101="","","-")</f>
        <v/>
      </c>
      <c r="U44" s="135" t="str">
        <f>IF(入力シート!B101="","",入力シート!AV101)</f>
        <v/>
      </c>
      <c r="V44" s="138"/>
      <c r="W44" s="134" t="str">
        <f>IF(入力シート!B101="","",入力シート!BD101)</f>
        <v/>
      </c>
      <c r="X44" s="135"/>
      <c r="Y44" s="135"/>
      <c r="Z44" s="138"/>
      <c r="AA44" s="134" t="str">
        <f>IF(入力シート!B101="","",入力シート!AV101)</f>
        <v/>
      </c>
      <c r="AB44" s="135"/>
      <c r="AC44" s="135"/>
      <c r="AD44" s="138"/>
      <c r="AE44" s="104" t="str">
        <f>IF(入力シート!B101="","",入力シート!N101)</f>
        <v/>
      </c>
      <c r="AF44" s="62" t="str">
        <f>IF(入力シート!B101="","","～")</f>
        <v/>
      </c>
      <c r="AG44" s="105" t="str">
        <f>IF(入力シート!B101="","",入力シート!Q101)</f>
        <v/>
      </c>
      <c r="AH44" s="324" t="str">
        <f>IF(入力シート!B101="","",入力シート!BH101)</f>
        <v/>
      </c>
      <c r="AI44" s="243"/>
      <c r="AJ44" s="243"/>
      <c r="AK44" s="243"/>
      <c r="AL44" s="243"/>
      <c r="AM44" s="243" t="str">
        <f>IF(入力シート!B101="","",入力シート!BO101)</f>
        <v/>
      </c>
      <c r="AN44" s="243"/>
      <c r="AO44" s="243"/>
      <c r="AP44" s="243"/>
      <c r="AQ44" s="243"/>
      <c r="AR44" s="243"/>
      <c r="AS44" s="243"/>
      <c r="AT44" s="243"/>
      <c r="AU44" s="243"/>
    </row>
    <row r="45" spans="1:47" ht="15.6" thickBot="1" x14ac:dyDescent="0.5">
      <c r="B45" s="16"/>
      <c r="C45" s="1"/>
      <c r="D45" s="1"/>
      <c r="E45" s="1"/>
      <c r="F45" s="1"/>
      <c r="G45" s="1"/>
      <c r="H45" s="1"/>
      <c r="I45" s="1"/>
      <c r="J45" s="1"/>
      <c r="K45" s="20"/>
      <c r="L45" s="21"/>
      <c r="M45" s="2"/>
      <c r="N45" s="2"/>
      <c r="O45" s="22"/>
      <c r="P45" s="23"/>
      <c r="Q45" s="24"/>
      <c r="R45" s="24"/>
      <c r="S45" s="24"/>
      <c r="T45" s="25"/>
      <c r="U45" s="26"/>
      <c r="V45" s="27"/>
      <c r="W45" s="23"/>
      <c r="X45" s="24"/>
      <c r="Y45" s="24"/>
      <c r="Z45" s="28"/>
      <c r="AA45" s="49"/>
      <c r="AB45" s="50"/>
      <c r="AC45" s="50"/>
      <c r="AD45" s="51"/>
      <c r="AE45" s="106"/>
      <c r="AF45" s="56"/>
      <c r="AG45" s="107"/>
      <c r="AH45" s="31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</row>
    <row r="46" spans="1:47" ht="18" thickTop="1" thickBot="1" x14ac:dyDescent="0.5">
      <c r="B46" s="245" t="s">
        <v>20</v>
      </c>
      <c r="C46" s="246"/>
      <c r="D46" s="246"/>
      <c r="E46" s="246"/>
      <c r="F46" s="246"/>
      <c r="G46" s="246"/>
      <c r="H46" s="246"/>
      <c r="I46" s="246"/>
      <c r="J46" s="246"/>
      <c r="K46" s="247"/>
      <c r="L46" s="319">
        <f>SUM(L6:O45)</f>
        <v>0</v>
      </c>
      <c r="M46" s="320"/>
      <c r="N46" s="320"/>
      <c r="O46" s="321"/>
      <c r="P46" s="251"/>
      <c r="Q46" s="252"/>
      <c r="R46" s="252"/>
      <c r="S46" s="252"/>
      <c r="T46" s="252"/>
      <c r="U46" s="252"/>
      <c r="V46" s="253"/>
      <c r="W46" s="254">
        <f>SUM($W$8+$W$15+$W$23+$W$31+$W$39)</f>
        <v>0</v>
      </c>
      <c r="X46" s="255"/>
      <c r="Y46" s="255"/>
      <c r="Z46" s="256"/>
      <c r="AA46" s="322">
        <f>SUM(AA6:AD45)</f>
        <v>0</v>
      </c>
      <c r="AB46" s="323"/>
      <c r="AC46" s="323"/>
      <c r="AD46" s="261"/>
      <c r="AE46" s="81"/>
      <c r="AF46" s="53"/>
      <c r="AG46" s="38"/>
      <c r="AH46" s="262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4"/>
    </row>
    <row r="47" spans="1:47" x14ac:dyDescent="0.45">
      <c r="B47" s="39"/>
      <c r="C47" s="39"/>
      <c r="D47" s="39"/>
      <c r="E47" s="39"/>
      <c r="F47" s="39"/>
      <c r="G47" s="39"/>
      <c r="H47" s="39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5.6" thickBot="1" x14ac:dyDescent="0.5">
      <c r="A48" s="317" t="s">
        <v>82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</row>
    <row r="49" spans="2:47" x14ac:dyDescent="0.45">
      <c r="B49" s="178" t="s">
        <v>44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80"/>
      <c r="W49" s="178" t="s">
        <v>45</v>
      </c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80"/>
      <c r="AM49" s="178" t="s">
        <v>46</v>
      </c>
      <c r="AN49" s="179"/>
      <c r="AO49" s="179"/>
      <c r="AP49" s="179"/>
      <c r="AQ49" s="179"/>
      <c r="AR49" s="179"/>
      <c r="AS49" s="179"/>
      <c r="AT49" s="179"/>
      <c r="AU49" s="180"/>
    </row>
    <row r="50" spans="2:47" x14ac:dyDescent="0.45">
      <c r="B50" s="150" t="s">
        <v>47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83"/>
      <c r="P50" s="151" t="s">
        <v>48</v>
      </c>
      <c r="Q50" s="151"/>
      <c r="R50" s="151"/>
      <c r="S50" s="151"/>
      <c r="T50" s="151"/>
      <c r="U50" s="151"/>
      <c r="V50" s="184"/>
      <c r="W50" s="185" t="s">
        <v>47</v>
      </c>
      <c r="X50" s="186"/>
      <c r="Y50" s="186"/>
      <c r="Z50" s="186"/>
      <c r="AA50" s="186"/>
      <c r="AB50" s="186"/>
      <c r="AC50" s="186"/>
      <c r="AD50" s="186"/>
      <c r="AE50" s="186"/>
      <c r="AF50" s="186"/>
      <c r="AG50" s="187"/>
      <c r="AH50" s="188" t="s">
        <v>48</v>
      </c>
      <c r="AI50" s="151"/>
      <c r="AJ50" s="151"/>
      <c r="AK50" s="151"/>
      <c r="AL50" s="184"/>
      <c r="AM50" s="189"/>
      <c r="AN50" s="190"/>
      <c r="AO50" s="190"/>
      <c r="AP50" s="190"/>
      <c r="AQ50" s="190"/>
      <c r="AR50" s="190"/>
      <c r="AS50" s="190"/>
      <c r="AT50" s="190"/>
      <c r="AU50" s="191"/>
    </row>
    <row r="51" spans="2:47" x14ac:dyDescent="0.45">
      <c r="B51" s="316" t="s">
        <v>49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8"/>
      <c r="P51" s="198">
        <f>W46</f>
        <v>0</v>
      </c>
      <c r="Q51" s="198"/>
      <c r="R51" s="198"/>
      <c r="S51" s="198"/>
      <c r="T51" s="198"/>
      <c r="U51" s="198"/>
      <c r="V51" s="199"/>
      <c r="W51" s="195" t="s">
        <v>84</v>
      </c>
      <c r="X51" s="196"/>
      <c r="Y51" s="196"/>
      <c r="Z51" s="196"/>
      <c r="AA51" s="196"/>
      <c r="AB51" s="196"/>
      <c r="AC51" s="196"/>
      <c r="AD51" s="196"/>
      <c r="AE51" s="196"/>
      <c r="AF51" s="196"/>
      <c r="AG51" s="197"/>
      <c r="AH51" s="139">
        <f>L46</f>
        <v>0</v>
      </c>
      <c r="AI51" s="140"/>
      <c r="AJ51" s="140"/>
      <c r="AK51" s="140"/>
      <c r="AL51" s="200"/>
      <c r="AM51" s="192"/>
      <c r="AN51" s="193"/>
      <c r="AO51" s="193"/>
      <c r="AP51" s="193"/>
      <c r="AQ51" s="193"/>
      <c r="AR51" s="193"/>
      <c r="AS51" s="193"/>
      <c r="AT51" s="193"/>
      <c r="AU51" s="194"/>
    </row>
    <row r="52" spans="2:47" x14ac:dyDescent="0.45">
      <c r="B52" s="316" t="s">
        <v>51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8"/>
      <c r="P52" s="548">
        <f>AA46</f>
        <v>0</v>
      </c>
      <c r="Q52" s="198"/>
      <c r="R52" s="198"/>
      <c r="S52" s="198"/>
      <c r="T52" s="198"/>
      <c r="U52" s="198"/>
      <c r="V52" s="199"/>
      <c r="AM52" s="192"/>
      <c r="AN52" s="193"/>
      <c r="AO52" s="193"/>
      <c r="AP52" s="193"/>
      <c r="AQ52" s="193"/>
      <c r="AR52" s="193"/>
      <c r="AS52" s="193"/>
      <c r="AT52" s="193"/>
      <c r="AU52" s="194"/>
    </row>
    <row r="53" spans="2:47" ht="15.6" thickBot="1" x14ac:dyDescent="0.5">
      <c r="B53" s="543" t="s">
        <v>56</v>
      </c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5"/>
      <c r="P53" s="546">
        <f>SUM(P51:V52)</f>
        <v>0</v>
      </c>
      <c r="Q53" s="546"/>
      <c r="R53" s="546"/>
      <c r="S53" s="546"/>
      <c r="T53" s="546"/>
      <c r="U53" s="546"/>
      <c r="V53" s="547"/>
      <c r="W53" s="549" t="s">
        <v>57</v>
      </c>
      <c r="X53" s="550"/>
      <c r="Y53" s="550"/>
      <c r="Z53" s="550"/>
      <c r="AA53" s="550"/>
      <c r="AB53" s="550"/>
      <c r="AC53" s="550"/>
      <c r="AD53" s="550"/>
      <c r="AE53" s="550"/>
      <c r="AF53" s="550"/>
      <c r="AG53" s="551"/>
      <c r="AH53" s="174">
        <f>SUM(AH51:AL51)</f>
        <v>0</v>
      </c>
      <c r="AI53" s="172"/>
      <c r="AJ53" s="172"/>
      <c r="AK53" s="172"/>
      <c r="AL53" s="175"/>
      <c r="AM53" s="176">
        <f>P53-AH53</f>
        <v>0</v>
      </c>
      <c r="AN53" s="176"/>
      <c r="AO53" s="176"/>
      <c r="AP53" s="176"/>
      <c r="AQ53" s="176"/>
      <c r="AR53" s="176"/>
      <c r="AS53" s="176"/>
      <c r="AT53" s="176"/>
      <c r="AU53" s="177"/>
    </row>
  </sheetData>
  <sheetProtection sheet="1" selectLockedCells="1" selectUnlockedCells="1"/>
  <mergeCells count="257">
    <mergeCell ref="AA34:AD34"/>
    <mergeCell ref="AH34:AL34"/>
    <mergeCell ref="AM34:AU34"/>
    <mergeCell ref="AH33:AL33"/>
    <mergeCell ref="AM33:AU33"/>
    <mergeCell ref="AM40:AU40"/>
    <mergeCell ref="L40:O40"/>
    <mergeCell ref="P40:S40"/>
    <mergeCell ref="U40:V40"/>
    <mergeCell ref="W40:Z40"/>
    <mergeCell ref="AA40:AD40"/>
    <mergeCell ref="L36:O36"/>
    <mergeCell ref="L33:O33"/>
    <mergeCell ref="P33:S33"/>
    <mergeCell ref="U33:V33"/>
    <mergeCell ref="W33:Z33"/>
    <mergeCell ref="AA33:AD33"/>
    <mergeCell ref="AM36:AU36"/>
    <mergeCell ref="L34:O34"/>
    <mergeCell ref="P34:S34"/>
    <mergeCell ref="U34:V34"/>
    <mergeCell ref="W34:Z34"/>
    <mergeCell ref="AM35:AU35"/>
    <mergeCell ref="C40:K40"/>
    <mergeCell ref="L41:O41"/>
    <mergeCell ref="P41:S41"/>
    <mergeCell ref="AA19:AD19"/>
    <mergeCell ref="AA20:AD20"/>
    <mergeCell ref="AH20:AL20"/>
    <mergeCell ref="AM20:AU20"/>
    <mergeCell ref="AH30:AU30"/>
    <mergeCell ref="AH31:AL31"/>
    <mergeCell ref="AM31:AU31"/>
    <mergeCell ref="L32:O32"/>
    <mergeCell ref="P32:S32"/>
    <mergeCell ref="L28:O28"/>
    <mergeCell ref="P28:S28"/>
    <mergeCell ref="U28:V28"/>
    <mergeCell ref="W28:Z28"/>
    <mergeCell ref="AA28:AD28"/>
    <mergeCell ref="AH28:AU28"/>
    <mergeCell ref="U19:V19"/>
    <mergeCell ref="W19:Z19"/>
    <mergeCell ref="AH32:AL32"/>
    <mergeCell ref="AM32:AU32"/>
    <mergeCell ref="AA24:AD24"/>
    <mergeCell ref="U41:V41"/>
    <mergeCell ref="W41:Z41"/>
    <mergeCell ref="AA41:AD41"/>
    <mergeCell ref="W39:Z39"/>
    <mergeCell ref="AH40:AL40"/>
    <mergeCell ref="P36:S36"/>
    <mergeCell ref="U36:V36"/>
    <mergeCell ref="W36:Z36"/>
    <mergeCell ref="AA36:AD36"/>
    <mergeCell ref="AH36:AL36"/>
    <mergeCell ref="AH39:AU39"/>
    <mergeCell ref="L26:O26"/>
    <mergeCell ref="P26:S26"/>
    <mergeCell ref="U26:V26"/>
    <mergeCell ref="W26:Z26"/>
    <mergeCell ref="L25:O25"/>
    <mergeCell ref="P25:S25"/>
    <mergeCell ref="U25:V25"/>
    <mergeCell ref="W25:Z25"/>
    <mergeCell ref="C35:K35"/>
    <mergeCell ref="L35:O35"/>
    <mergeCell ref="P35:S35"/>
    <mergeCell ref="U35:V35"/>
    <mergeCell ref="W35:Z35"/>
    <mergeCell ref="W31:Z31"/>
    <mergeCell ref="C27:K27"/>
    <mergeCell ref="L27:O27"/>
    <mergeCell ref="P27:S27"/>
    <mergeCell ref="U27:V27"/>
    <mergeCell ref="W27:Z27"/>
    <mergeCell ref="C34:K34"/>
    <mergeCell ref="C28:K28"/>
    <mergeCell ref="C33:K33"/>
    <mergeCell ref="U32:V32"/>
    <mergeCell ref="L13:O13"/>
    <mergeCell ref="P13:S13"/>
    <mergeCell ref="U13:V13"/>
    <mergeCell ref="W13:Z13"/>
    <mergeCell ref="C19:K19"/>
    <mergeCell ref="L19:O19"/>
    <mergeCell ref="P19:S19"/>
    <mergeCell ref="U16:V16"/>
    <mergeCell ref="L24:O24"/>
    <mergeCell ref="P24:S24"/>
    <mergeCell ref="U24:V24"/>
    <mergeCell ref="W24:Z24"/>
    <mergeCell ref="U17:V17"/>
    <mergeCell ref="W17:Z17"/>
    <mergeCell ref="C18:K18"/>
    <mergeCell ref="L18:O18"/>
    <mergeCell ref="P18:S18"/>
    <mergeCell ref="U18:V18"/>
    <mergeCell ref="W18:Z18"/>
    <mergeCell ref="C20:K20"/>
    <mergeCell ref="L20:O20"/>
    <mergeCell ref="P20:S20"/>
    <mergeCell ref="U20:V20"/>
    <mergeCell ref="W20:Z20"/>
    <mergeCell ref="AM11:AU11"/>
    <mergeCell ref="AA12:AD12"/>
    <mergeCell ref="AH12:AL12"/>
    <mergeCell ref="AM12:AU12"/>
    <mergeCell ref="C10:K10"/>
    <mergeCell ref="L10:O10"/>
    <mergeCell ref="P10:S10"/>
    <mergeCell ref="U10:V10"/>
    <mergeCell ref="W10:Z10"/>
    <mergeCell ref="L11:O11"/>
    <mergeCell ref="P11:S11"/>
    <mergeCell ref="U11:V11"/>
    <mergeCell ref="W11:Z11"/>
    <mergeCell ref="C12:K12"/>
    <mergeCell ref="L12:O12"/>
    <mergeCell ref="P12:S12"/>
    <mergeCell ref="U12:V12"/>
    <mergeCell ref="C11:K11"/>
    <mergeCell ref="W12:Z12"/>
    <mergeCell ref="AA17:AD17"/>
    <mergeCell ref="W16:Z16"/>
    <mergeCell ref="AA16:AD16"/>
    <mergeCell ref="AA18:AD18"/>
    <mergeCell ref="AH19:AL19"/>
    <mergeCell ref="W8:Z8"/>
    <mergeCell ref="AH53:AL53"/>
    <mergeCell ref="AH51:AL51"/>
    <mergeCell ref="AH50:AL50"/>
    <mergeCell ref="W15:Z15"/>
    <mergeCell ref="W53:AG53"/>
    <mergeCell ref="W51:AG51"/>
    <mergeCell ref="W50:AG50"/>
    <mergeCell ref="W32:Z32"/>
    <mergeCell ref="AA32:AD32"/>
    <mergeCell ref="AA46:AD46"/>
    <mergeCell ref="AA11:AD11"/>
    <mergeCell ref="AH11:AL11"/>
    <mergeCell ref="W23:Z23"/>
    <mergeCell ref="AA35:AD35"/>
    <mergeCell ref="AH35:AL35"/>
    <mergeCell ref="AH24:AU24"/>
    <mergeCell ref="AA25:AD25"/>
    <mergeCell ref="AH25:AU25"/>
    <mergeCell ref="AM19:AU19"/>
    <mergeCell ref="AH17:AL17"/>
    <mergeCell ref="AM17:AU17"/>
    <mergeCell ref="AH18:AL18"/>
    <mergeCell ref="AM50:AU52"/>
    <mergeCell ref="B49:V49"/>
    <mergeCell ref="W49:AL49"/>
    <mergeCell ref="AM49:AU49"/>
    <mergeCell ref="AH41:AL41"/>
    <mergeCell ref="AM41:AU41"/>
    <mergeCell ref="L43:O43"/>
    <mergeCell ref="P43:S43"/>
    <mergeCell ref="U43:V43"/>
    <mergeCell ref="W43:Z43"/>
    <mergeCell ref="AA43:AD43"/>
    <mergeCell ref="AH43:AL43"/>
    <mergeCell ref="AM43:AU43"/>
    <mergeCell ref="A48:AU48"/>
    <mergeCell ref="P44:S44"/>
    <mergeCell ref="C17:K17"/>
    <mergeCell ref="P17:S17"/>
    <mergeCell ref="AM44:AU44"/>
    <mergeCell ref="C41:K41"/>
    <mergeCell ref="C43:K43"/>
    <mergeCell ref="B6:K6"/>
    <mergeCell ref="C9:K9"/>
    <mergeCell ref="C16:K16"/>
    <mergeCell ref="L16:O16"/>
    <mergeCell ref="P16:S16"/>
    <mergeCell ref="L17:O17"/>
    <mergeCell ref="B53:O53"/>
    <mergeCell ref="P53:V53"/>
    <mergeCell ref="AM53:AU53"/>
    <mergeCell ref="B50:O50"/>
    <mergeCell ref="P50:V50"/>
    <mergeCell ref="B51:O51"/>
    <mergeCell ref="P51:V51"/>
    <mergeCell ref="B52:O52"/>
    <mergeCell ref="P52:V52"/>
    <mergeCell ref="B46:K46"/>
    <mergeCell ref="L46:O46"/>
    <mergeCell ref="P46:V46"/>
    <mergeCell ref="W46:Z46"/>
    <mergeCell ref="AH46:AU46"/>
    <mergeCell ref="U44:V44"/>
    <mergeCell ref="W44:Z44"/>
    <mergeCell ref="AA44:AD44"/>
    <mergeCell ref="AH44:AL44"/>
    <mergeCell ref="C44:K44"/>
    <mergeCell ref="L44:O44"/>
    <mergeCell ref="C42:K42"/>
    <mergeCell ref="L42:O42"/>
    <mergeCell ref="P42:S42"/>
    <mergeCell ref="U42:V42"/>
    <mergeCell ref="W42:Z42"/>
    <mergeCell ref="AA42:AD42"/>
    <mergeCell ref="AH42:AL42"/>
    <mergeCell ref="AM42:AU42"/>
    <mergeCell ref="AA26:AD26"/>
    <mergeCell ref="AH26:AU26"/>
    <mergeCell ref="AA27:AD27"/>
    <mergeCell ref="AH27:AU27"/>
    <mergeCell ref="BA8:BN8"/>
    <mergeCell ref="L9:O9"/>
    <mergeCell ref="P9:S9"/>
    <mergeCell ref="U9:V9"/>
    <mergeCell ref="W9:Z9"/>
    <mergeCell ref="AA9:AD9"/>
    <mergeCell ref="AH9:AL9"/>
    <mergeCell ref="AM9:AU9"/>
    <mergeCell ref="AH8:AU8"/>
    <mergeCell ref="AM18:AU18"/>
    <mergeCell ref="AH16:AL16"/>
    <mergeCell ref="AM16:AU16"/>
    <mergeCell ref="AA10:AD10"/>
    <mergeCell ref="AH10:AL10"/>
    <mergeCell ref="AM10:AU10"/>
    <mergeCell ref="AH15:AU15"/>
    <mergeCell ref="AH13:AL13"/>
    <mergeCell ref="AM13:AU13"/>
    <mergeCell ref="AA13:AD13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C8:K8"/>
    <mergeCell ref="B7:K7"/>
    <mergeCell ref="B22:K22"/>
    <mergeCell ref="C23:K23"/>
    <mergeCell ref="C15:K15"/>
    <mergeCell ref="C39:K39"/>
    <mergeCell ref="B38:K38"/>
    <mergeCell ref="C31:K31"/>
    <mergeCell ref="B30:K30"/>
    <mergeCell ref="C24:K24"/>
    <mergeCell ref="C25:K25"/>
    <mergeCell ref="C32:K32"/>
    <mergeCell ref="C36:K36"/>
    <mergeCell ref="C13:K13"/>
    <mergeCell ref="C26:K26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＜見本＞別紙1-1（基本項目）</vt:lpstr>
      <vt:lpstr>＜見本＞別紙1-2（加算項目）</vt:lpstr>
      <vt:lpstr>＜見本＞入力シート </vt:lpstr>
      <vt:lpstr>入力シート</vt:lpstr>
      <vt:lpstr>別紙1-1（基本項目）</vt:lpstr>
      <vt:lpstr>別紙1-2（加算項目）</vt:lpstr>
      <vt:lpstr>'＜見本＞入力シート '!Print_Area</vt:lpstr>
      <vt:lpstr>'＜見本＞別紙1-1（基本項目）'!Print_Area</vt:lpstr>
      <vt:lpstr>'＜見本＞別紙1-2（加算項目）'!Print_Area</vt:lpstr>
      <vt:lpstr>入力シート!Print_Area</vt:lpstr>
      <vt:lpstr>'別紙1-1（基本項目）'!Print_Area</vt:lpstr>
      <vt:lpstr>'別紙1-2（加算項目）'!Print_Area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深見 友香</cp:lastModifiedBy>
  <cp:revision/>
  <dcterms:created xsi:type="dcterms:W3CDTF">2020-12-14T04:29:59Z</dcterms:created>
  <dcterms:modified xsi:type="dcterms:W3CDTF">2024-10-22T04:52:07Z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