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U:\02_作業中フォルダ(保存期間1年未満)\03_指導班\対策係\★２\02. 補助金執行\10_社会復帰促進(R4年度～)\R6\01_公募\プレスリリース\公募添付\"/>
    </mc:Choice>
  </mc:AlternateContent>
  <xr:revisionPtr revIDLastSave="0" documentId="13_ncr:1_{653C5DC3-1685-45F4-96A9-71871334609F}" xr6:coauthVersionLast="47" xr6:coauthVersionMax="47" xr10:uidLastSave="{00000000-0000-0000-0000-000000000000}"/>
  <bookViews>
    <workbookView xWindow="28680" yWindow="-705" windowWidth="29040" windowHeight="15720" tabRatio="931" firstSheet="2" activeTab="2" xr2:uid="{00000000-000D-0000-FFFF-FFFF00000000}"/>
  </bookViews>
  <sheets>
    <sheet name="＜見本＞別紙1-1（基本項目）" sheetId="17" state="hidden" r:id="rId1"/>
    <sheet name="＜見本＞別紙1-2（加算項目）" sheetId="18" state="hidden" r:id="rId2"/>
    <sheet name="＜見本＞入力シート " sheetId="19" r:id="rId3"/>
    <sheet name="入力シート" sheetId="2" r:id="rId4"/>
    <sheet name="別紙1-1（基本項目）" sheetId="3" r:id="rId5"/>
    <sheet name="別紙1-2（加算項目）" sheetId="5" r:id="rId6"/>
  </sheets>
  <definedNames>
    <definedName name="_xlnm._FilterDatabase" localSheetId="2" hidden="1">'＜見本＞入力シート '!$B$13:$S$34</definedName>
    <definedName name="_xlnm._FilterDatabase" localSheetId="3" hidden="1">入力シート!$B$13:$S$34</definedName>
    <definedName name="_xlnm.Print_Area" localSheetId="2">'＜見本＞入力シート '!$A$1:$BP$141</definedName>
    <definedName name="_xlnm.Print_Area" localSheetId="0">'＜見本＞別紙1-1（基本項目）'!$A$1:$AU$72</definedName>
    <definedName name="_xlnm.Print_Area" localSheetId="1">'＜見本＞別紙1-2（加算項目）'!$A$1:$AU$47</definedName>
    <definedName name="_xlnm.Print_Area" localSheetId="3">入力シート!$A$1:$BP$141</definedName>
    <definedName name="_xlnm.Print_Area" localSheetId="4">'別紙1-1（基本項目）'!$A$1:$AU$124</definedName>
    <definedName name="_xlnm.Print_Area" localSheetId="5">'別紙1-2（加算項目）'!$A$1:$AU$87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5" l="1"/>
  <c r="AA1" i="5"/>
  <c r="AA1" i="3"/>
  <c r="AH1" i="3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BD134" i="19" l="1"/>
  <c r="AZ134" i="19"/>
  <c r="AN134" i="19"/>
  <c r="AJ134" i="19"/>
  <c r="BD133" i="19"/>
  <c r="AZ133" i="19"/>
  <c r="AN133" i="19"/>
  <c r="AJ133" i="19"/>
  <c r="BD132" i="19"/>
  <c r="AZ132" i="19"/>
  <c r="AN132" i="19"/>
  <c r="AJ132" i="19"/>
  <c r="BD131" i="19"/>
  <c r="AZ131" i="19"/>
  <c r="AJ131" i="19"/>
  <c r="AN131" i="19" s="1"/>
  <c r="BD130" i="19"/>
  <c r="AZ130" i="19"/>
  <c r="AJ130" i="19"/>
  <c r="AN130" i="19" s="1"/>
  <c r="BT126" i="19"/>
  <c r="BX126" i="19" s="1"/>
  <c r="BD126" i="19"/>
  <c r="AZ126" i="19"/>
  <c r="AN126" i="19"/>
  <c r="AJ126" i="19"/>
  <c r="BT125" i="19"/>
  <c r="BX125" i="19" s="1"/>
  <c r="BD125" i="19"/>
  <c r="AZ125" i="19"/>
  <c r="AN125" i="19"/>
  <c r="AJ125" i="19"/>
  <c r="BT124" i="19"/>
  <c r="BX124" i="19" s="1"/>
  <c r="AZ124" i="19"/>
  <c r="BD124" i="19" s="1"/>
  <c r="AN124" i="19"/>
  <c r="AJ124" i="19"/>
  <c r="BT123" i="19"/>
  <c r="BX123" i="19" s="1"/>
  <c r="AZ123" i="19"/>
  <c r="BD123" i="19" s="1"/>
  <c r="AJ123" i="19"/>
  <c r="AN123" i="19" s="1"/>
  <c r="BT122" i="19"/>
  <c r="BX122" i="19" s="1"/>
  <c r="AZ122" i="19"/>
  <c r="BD122" i="19" s="1"/>
  <c r="AJ122" i="19"/>
  <c r="AN122" i="19" s="1"/>
  <c r="AF117" i="19"/>
  <c r="AF116" i="19"/>
  <c r="AF115" i="19"/>
  <c r="AF114" i="19"/>
  <c r="AF113" i="19"/>
  <c r="AF112" i="19"/>
  <c r="AF111" i="19"/>
  <c r="AF110" i="19"/>
  <c r="AF109" i="19"/>
  <c r="AF108" i="19"/>
  <c r="AF107" i="19"/>
  <c r="AF106" i="19"/>
  <c r="AF105" i="19"/>
  <c r="AF104" i="19"/>
  <c r="AF103" i="19"/>
  <c r="AF102" i="19"/>
  <c r="AF101" i="19"/>
  <c r="AF100" i="19"/>
  <c r="AF99" i="19"/>
  <c r="AF98" i="19"/>
  <c r="AF97" i="19"/>
  <c r="AF96" i="19"/>
  <c r="AF95" i="19"/>
  <c r="AF94" i="19"/>
  <c r="AF93" i="19"/>
  <c r="AF92" i="19"/>
  <c r="AF91" i="19"/>
  <c r="AF90" i="19"/>
  <c r="AF89" i="19"/>
  <c r="AF88" i="19"/>
  <c r="BF83" i="19"/>
  <c r="AZ83" i="19"/>
  <c r="AW83" i="19"/>
  <c r="AH83" i="19"/>
  <c r="AN83" i="19" s="1"/>
  <c r="AE83" i="19"/>
  <c r="BF82" i="19"/>
  <c r="AZ82" i="19"/>
  <c r="AW82" i="19"/>
  <c r="AH82" i="19"/>
  <c r="AN82" i="19" s="1"/>
  <c r="AE82" i="19"/>
  <c r="BF81" i="19"/>
  <c r="AZ81" i="19"/>
  <c r="AW81" i="19"/>
  <c r="AH81" i="19"/>
  <c r="AN81" i="19" s="1"/>
  <c r="AE81" i="19"/>
  <c r="BF80" i="19"/>
  <c r="AZ80" i="19"/>
  <c r="AW80" i="19"/>
  <c r="AH80" i="19"/>
  <c r="AN80" i="19" s="1"/>
  <c r="AE80" i="19"/>
  <c r="BC80" i="19" s="1"/>
  <c r="BF79" i="19"/>
  <c r="AZ79" i="19"/>
  <c r="AW79" i="19"/>
  <c r="AH79" i="19"/>
  <c r="AN79" i="19" s="1"/>
  <c r="AE79" i="19"/>
  <c r="BC79" i="19" s="1"/>
  <c r="BF74" i="19"/>
  <c r="AZ74" i="19"/>
  <c r="AW74" i="19"/>
  <c r="AH74" i="19"/>
  <c r="AN74" i="19" s="1"/>
  <c r="AE74" i="19"/>
  <c r="BF73" i="19"/>
  <c r="AZ73" i="19"/>
  <c r="AW73" i="19"/>
  <c r="AH73" i="19"/>
  <c r="AN73" i="19" s="1"/>
  <c r="AE73" i="19"/>
  <c r="BF72" i="19"/>
  <c r="AZ72" i="19"/>
  <c r="AW72" i="19"/>
  <c r="AH72" i="19"/>
  <c r="AN72" i="19" s="1"/>
  <c r="AE72" i="19"/>
  <c r="BC72" i="19" s="1"/>
  <c r="BF71" i="19"/>
  <c r="AZ71" i="19"/>
  <c r="AW71" i="19"/>
  <c r="AH71" i="19"/>
  <c r="AN71" i="19" s="1"/>
  <c r="AE71" i="19"/>
  <c r="BC71" i="19" s="1"/>
  <c r="BF70" i="19"/>
  <c r="AZ70" i="19"/>
  <c r="AW70" i="19"/>
  <c r="AH70" i="19"/>
  <c r="AN70" i="19" s="1"/>
  <c r="AE70" i="19"/>
  <c r="AZ65" i="19"/>
  <c r="AW65" i="19"/>
  <c r="AH65" i="19"/>
  <c r="AN65" i="19" s="1"/>
  <c r="AE65" i="19"/>
  <c r="AZ64" i="19"/>
  <c r="AW64" i="19"/>
  <c r="AH64" i="19"/>
  <c r="AN64" i="19" s="1"/>
  <c r="AE64" i="19"/>
  <c r="AZ63" i="19"/>
  <c r="AW63" i="19"/>
  <c r="AH63" i="19"/>
  <c r="AN63" i="19" s="1"/>
  <c r="AE63" i="19"/>
  <c r="AZ62" i="19"/>
  <c r="AW62" i="19"/>
  <c r="AH62" i="19"/>
  <c r="AN62" i="19" s="1"/>
  <c r="AE62" i="19"/>
  <c r="AZ61" i="19"/>
  <c r="AW61" i="19"/>
  <c r="AH61" i="19"/>
  <c r="AN61" i="19" s="1"/>
  <c r="AE61" i="19"/>
  <c r="AZ60" i="19"/>
  <c r="AW60" i="19"/>
  <c r="AH60" i="19"/>
  <c r="AN60" i="19" s="1"/>
  <c r="AE60" i="19"/>
  <c r="AZ59" i="19"/>
  <c r="AW59" i="19"/>
  <c r="AH59" i="19"/>
  <c r="AN59" i="19" s="1"/>
  <c r="AE59" i="19"/>
  <c r="AZ58" i="19"/>
  <c r="AW58" i="19"/>
  <c r="AH58" i="19"/>
  <c r="AN58" i="19" s="1"/>
  <c r="AE58" i="19"/>
  <c r="AZ57" i="19"/>
  <c r="AW57" i="19"/>
  <c r="AH57" i="19"/>
  <c r="AN57" i="19" s="1"/>
  <c r="AE57" i="19"/>
  <c r="AZ56" i="19"/>
  <c r="AW56" i="19"/>
  <c r="AH56" i="19"/>
  <c r="AN56" i="19" s="1"/>
  <c r="AE56" i="19"/>
  <c r="AB52" i="19"/>
  <c r="AB51" i="19"/>
  <c r="AB50" i="19"/>
  <c r="AB49" i="19"/>
  <c r="AB48" i="19"/>
  <c r="AB47" i="19"/>
  <c r="AB46" i="19"/>
  <c r="AB45" i="19"/>
  <c r="AB44" i="19"/>
  <c r="AB43" i="19"/>
  <c r="AB42" i="19"/>
  <c r="AB41" i="19"/>
  <c r="AB40" i="19"/>
  <c r="AB39" i="19"/>
  <c r="AB38" i="19"/>
  <c r="AM34" i="19"/>
  <c r="AY33" i="19"/>
  <c r="AG33" i="19"/>
  <c r="O33" i="19"/>
  <c r="AY32" i="19"/>
  <c r="AG32" i="19"/>
  <c r="O32" i="19"/>
  <c r="AY31" i="19"/>
  <c r="AG31" i="19"/>
  <c r="O31" i="19"/>
  <c r="AY30" i="19"/>
  <c r="AG30" i="19"/>
  <c r="O30" i="19"/>
  <c r="AY29" i="19"/>
  <c r="AG29" i="19"/>
  <c r="O29" i="19"/>
  <c r="AY28" i="19"/>
  <c r="AG28" i="19"/>
  <c r="O28" i="19"/>
  <c r="AY27" i="19"/>
  <c r="AG27" i="19"/>
  <c r="O27" i="19"/>
  <c r="AY26" i="19"/>
  <c r="AG26" i="19"/>
  <c r="O26" i="19"/>
  <c r="AY25" i="19"/>
  <c r="AG25" i="19"/>
  <c r="O25" i="19"/>
  <c r="AY24" i="19"/>
  <c r="AG24" i="19"/>
  <c r="O24" i="19"/>
  <c r="AY23" i="19"/>
  <c r="AG23" i="19"/>
  <c r="O23" i="19"/>
  <c r="AY22" i="19"/>
  <c r="AG22" i="19"/>
  <c r="O22" i="19"/>
  <c r="AY21" i="19"/>
  <c r="AG21" i="19"/>
  <c r="O21" i="19"/>
  <c r="BH20" i="19"/>
  <c r="AY20" i="19"/>
  <c r="AG20" i="19"/>
  <c r="O20" i="19"/>
  <c r="AY19" i="19"/>
  <c r="AG19" i="19"/>
  <c r="O19" i="19"/>
  <c r="AY18" i="19"/>
  <c r="AG18" i="19"/>
  <c r="O18" i="19"/>
  <c r="AY17" i="19"/>
  <c r="AG17" i="19"/>
  <c r="O17" i="19"/>
  <c r="AY16" i="19"/>
  <c r="AG16" i="19"/>
  <c r="O16" i="19"/>
  <c r="BK15" i="19"/>
  <c r="BH15" i="19"/>
  <c r="AY15" i="19"/>
  <c r="AG15" i="19"/>
  <c r="O15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T14" i="19" s="1"/>
  <c r="T15" i="19" s="1"/>
  <c r="T16" i="19" s="1"/>
  <c r="T17" i="19" s="1"/>
  <c r="T18" i="19" s="1"/>
  <c r="T19" i="19" s="1"/>
  <c r="T20" i="19" s="1"/>
  <c r="T21" i="19" s="1"/>
  <c r="T22" i="19" s="1"/>
  <c r="T23" i="19" s="1"/>
  <c r="T24" i="19" s="1"/>
  <c r="T25" i="19" s="1"/>
  <c r="T26" i="19" s="1"/>
  <c r="T27" i="19" s="1"/>
  <c r="T28" i="19" s="1"/>
  <c r="T29" i="19" s="1"/>
  <c r="T30" i="19" s="1"/>
  <c r="T31" i="19" s="1"/>
  <c r="T32" i="19" s="1"/>
  <c r="T33" i="19" s="1"/>
  <c r="AL14" i="19" s="1"/>
  <c r="AL15" i="19" s="1"/>
  <c r="AL16" i="19" s="1"/>
  <c r="AL17" i="19" s="1"/>
  <c r="AL18" i="19" s="1"/>
  <c r="AL19" i="19" s="1"/>
  <c r="AL20" i="19" s="1"/>
  <c r="AL21" i="19" s="1"/>
  <c r="AL22" i="19" s="1"/>
  <c r="AL23" i="19" s="1"/>
  <c r="AL24" i="19" s="1"/>
  <c r="AL25" i="19" s="1"/>
  <c r="AL26" i="19" s="1"/>
  <c r="AL27" i="19" s="1"/>
  <c r="AL28" i="19" s="1"/>
  <c r="AL29" i="19" s="1"/>
  <c r="AL30" i="19" s="1"/>
  <c r="AL31" i="19" s="1"/>
  <c r="AL32" i="19" s="1"/>
  <c r="AL33" i="19" s="1"/>
  <c r="BH14" i="19"/>
  <c r="AY14" i="19"/>
  <c r="AG14" i="19"/>
  <c r="O14" i="19"/>
  <c r="AH62" i="5"/>
  <c r="AH61" i="5"/>
  <c r="AH60" i="5"/>
  <c r="AH59" i="5"/>
  <c r="AH58" i="5"/>
  <c r="BK14" i="19" l="1"/>
  <c r="BC73" i="19"/>
  <c r="AK73" i="19"/>
  <c r="AQ73" i="19" s="1"/>
  <c r="AK74" i="19"/>
  <c r="AQ74" i="19" s="1"/>
  <c r="BC81" i="19"/>
  <c r="AK81" i="19"/>
  <c r="AQ81" i="19" s="1"/>
  <c r="AY34" i="19"/>
  <c r="AK56" i="19"/>
  <c r="AQ56" i="19" s="1"/>
  <c r="AK60" i="19"/>
  <c r="AQ60" i="19" s="1"/>
  <c r="AK62" i="19"/>
  <c r="AQ62" i="19" s="1"/>
  <c r="AK63" i="19"/>
  <c r="AQ63" i="19" s="1"/>
  <c r="AK65" i="19"/>
  <c r="AQ65" i="19" s="1"/>
  <c r="AK82" i="19"/>
  <c r="AQ82" i="19" s="1"/>
  <c r="AK57" i="19"/>
  <c r="AQ57" i="19" s="1"/>
  <c r="AK58" i="19"/>
  <c r="AQ58" i="19" s="1"/>
  <c r="AK59" i="19"/>
  <c r="AQ59" i="19" s="1"/>
  <c r="AK61" i="19"/>
  <c r="AQ61" i="19" s="1"/>
  <c r="AK64" i="19"/>
  <c r="AQ64" i="19" s="1"/>
  <c r="AK70" i="19"/>
  <c r="AQ70" i="19" s="1"/>
  <c r="BC56" i="19"/>
  <c r="BC57" i="19"/>
  <c r="BC58" i="19"/>
  <c r="BC59" i="19"/>
  <c r="BC60" i="19"/>
  <c r="BC61" i="19"/>
  <c r="BC62" i="19"/>
  <c r="BC63" i="19"/>
  <c r="BC64" i="19"/>
  <c r="BC65" i="19"/>
  <c r="BC70" i="19"/>
  <c r="AK71" i="19"/>
  <c r="AQ71" i="19" s="1"/>
  <c r="BC74" i="19"/>
  <c r="AK79" i="19"/>
  <c r="AQ79" i="19" s="1"/>
  <c r="BC82" i="19"/>
  <c r="AK83" i="19"/>
  <c r="AQ83" i="19" s="1"/>
  <c r="BC83" i="19"/>
  <c r="AK72" i="19"/>
  <c r="AQ72" i="19" s="1"/>
  <c r="AK80" i="19"/>
  <c r="AQ80" i="19" s="1"/>
  <c r="AH36" i="5" l="1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88" i="2"/>
  <c r="AM34" i="2" l="1"/>
  <c r="AY33" i="2"/>
  <c r="AG33" i="2"/>
  <c r="O33" i="2"/>
  <c r="AY32" i="2"/>
  <c r="AG32" i="2"/>
  <c r="O32" i="2"/>
  <c r="AY31" i="2"/>
  <c r="AG31" i="2"/>
  <c r="O31" i="2"/>
  <c r="AY30" i="2"/>
  <c r="AG30" i="2"/>
  <c r="O30" i="2"/>
  <c r="AY29" i="2"/>
  <c r="AG29" i="2"/>
  <c r="O29" i="2"/>
  <c r="AY28" i="2"/>
  <c r="AG28" i="2"/>
  <c r="O28" i="2"/>
  <c r="AY27" i="2"/>
  <c r="AG27" i="2"/>
  <c r="O27" i="2"/>
  <c r="AY26" i="2"/>
  <c r="AG26" i="2"/>
  <c r="O26" i="2"/>
  <c r="AY25" i="2"/>
  <c r="AG25" i="2"/>
  <c r="O25" i="2"/>
  <c r="AY24" i="2"/>
  <c r="AG24" i="2"/>
  <c r="O24" i="2"/>
  <c r="AY23" i="2"/>
  <c r="AG23" i="2"/>
  <c r="O23" i="2"/>
  <c r="AY22" i="2"/>
  <c r="AG22" i="2"/>
  <c r="O22" i="2"/>
  <c r="AY21" i="2"/>
  <c r="AG21" i="2"/>
  <c r="O21" i="2"/>
  <c r="BH20" i="2"/>
  <c r="AY20" i="2"/>
  <c r="AG20" i="2"/>
  <c r="O20" i="2"/>
  <c r="AY19" i="2"/>
  <c r="AG19" i="2"/>
  <c r="O19" i="2"/>
  <c r="AY18" i="2"/>
  <c r="AG18" i="2"/>
  <c r="O18" i="2"/>
  <c r="AY17" i="2"/>
  <c r="AG17" i="2"/>
  <c r="O17" i="2"/>
  <c r="AY16" i="2"/>
  <c r="AG16" i="2"/>
  <c r="O16" i="2"/>
  <c r="BK15" i="2"/>
  <c r="BH15" i="2"/>
  <c r="AY15" i="2"/>
  <c r="AG15" i="2"/>
  <c r="O15" i="2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AL14" i="2" s="1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L33" i="2" s="1"/>
  <c r="BK14" i="2"/>
  <c r="BH14" i="2"/>
  <c r="AY14" i="2"/>
  <c r="AG14" i="2"/>
  <c r="O14" i="2"/>
  <c r="AY34" i="2" l="1"/>
  <c r="AS86" i="3"/>
  <c r="AN86" i="3"/>
  <c r="C8" i="3"/>
  <c r="AZ134" i="2" l="1"/>
  <c r="AZ133" i="2"/>
  <c r="AF8" i="5" l="1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T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AI1" i="18"/>
  <c r="T50" i="3"/>
  <c r="T29" i="17"/>
  <c r="U7" i="3"/>
  <c r="L36" i="5" l="1"/>
  <c r="L28" i="5"/>
  <c r="W28" i="5" s="1"/>
  <c r="L12" i="5"/>
  <c r="L20" i="5"/>
  <c r="L33" i="5"/>
  <c r="L25" i="5"/>
  <c r="W25" i="5" s="1"/>
  <c r="L17" i="5"/>
  <c r="L9" i="5"/>
  <c r="L22" i="5"/>
  <c r="L14" i="5"/>
  <c r="L32" i="5"/>
  <c r="L24" i="5"/>
  <c r="W24" i="5" s="1"/>
  <c r="L16" i="5"/>
  <c r="L34" i="5"/>
  <c r="L26" i="5"/>
  <c r="W26" i="5" s="1"/>
  <c r="L18" i="5"/>
  <c r="L10" i="5"/>
  <c r="L30" i="5"/>
  <c r="W30" i="5" s="1"/>
  <c r="L29" i="5"/>
  <c r="W29" i="5" s="1"/>
  <c r="L21" i="5"/>
  <c r="L13" i="5"/>
  <c r="L8" i="5"/>
  <c r="L35" i="5"/>
  <c r="L31" i="5"/>
  <c r="W31" i="5" s="1"/>
  <c r="L27" i="5"/>
  <c r="W27" i="5" s="1"/>
  <c r="L23" i="5"/>
  <c r="W23" i="5" s="1"/>
  <c r="L19" i="5"/>
  <c r="L15" i="5"/>
  <c r="L11" i="5"/>
  <c r="BD134" i="2" l="1"/>
  <c r="BD133" i="2"/>
  <c r="AZ131" i="2"/>
  <c r="AH80" i="3" l="1"/>
  <c r="AE80" i="3"/>
  <c r="W80" i="3"/>
  <c r="U80" i="3"/>
  <c r="AA80" i="3" s="1"/>
  <c r="T80" i="3"/>
  <c r="P80" i="3"/>
  <c r="L80" i="3"/>
  <c r="C80" i="3"/>
  <c r="AH79" i="3"/>
  <c r="AE79" i="3"/>
  <c r="W79" i="3"/>
  <c r="T79" i="3"/>
  <c r="P79" i="3"/>
  <c r="L79" i="3"/>
  <c r="C79" i="3"/>
  <c r="AH78" i="3"/>
  <c r="AE78" i="3"/>
  <c r="W78" i="3"/>
  <c r="T78" i="3"/>
  <c r="P78" i="3"/>
  <c r="L78" i="3"/>
  <c r="C78" i="3"/>
  <c r="AH77" i="3"/>
  <c r="AE77" i="3"/>
  <c r="W77" i="3"/>
  <c r="T77" i="3"/>
  <c r="P77" i="3"/>
  <c r="L77" i="3"/>
  <c r="C77" i="3"/>
  <c r="AH76" i="3"/>
  <c r="AE76" i="3"/>
  <c r="W76" i="3"/>
  <c r="T76" i="3"/>
  <c r="P76" i="3"/>
  <c r="L76" i="3"/>
  <c r="C76" i="3"/>
  <c r="AH75" i="3"/>
  <c r="AE75" i="3"/>
  <c r="W75" i="3"/>
  <c r="T75" i="3"/>
  <c r="P75" i="3"/>
  <c r="L75" i="3"/>
  <c r="C75" i="3"/>
  <c r="AH74" i="3"/>
  <c r="AE74" i="3"/>
  <c r="W74" i="3"/>
  <c r="T74" i="3"/>
  <c r="P74" i="3"/>
  <c r="L74" i="3"/>
  <c r="C74" i="3"/>
  <c r="AH73" i="3"/>
  <c r="AE73" i="3"/>
  <c r="W73" i="3"/>
  <c r="T73" i="3"/>
  <c r="P73" i="3"/>
  <c r="L73" i="3"/>
  <c r="C73" i="3"/>
  <c r="AH72" i="3"/>
  <c r="AE72" i="3"/>
  <c r="W72" i="3"/>
  <c r="T72" i="3"/>
  <c r="P72" i="3"/>
  <c r="L72" i="3"/>
  <c r="C72" i="3"/>
  <c r="AH71" i="3"/>
  <c r="AE71" i="3"/>
  <c r="W71" i="3"/>
  <c r="T71" i="3"/>
  <c r="P71" i="3"/>
  <c r="L71" i="3"/>
  <c r="C71" i="3"/>
  <c r="AH70" i="3"/>
  <c r="AE70" i="3"/>
  <c r="W70" i="3"/>
  <c r="T70" i="3"/>
  <c r="P70" i="3"/>
  <c r="L70" i="3"/>
  <c r="C70" i="3"/>
  <c r="AH69" i="3"/>
  <c r="AE69" i="3"/>
  <c r="W69" i="3"/>
  <c r="T69" i="3"/>
  <c r="P69" i="3"/>
  <c r="L69" i="3"/>
  <c r="C69" i="3"/>
  <c r="AH68" i="3"/>
  <c r="AE68" i="3"/>
  <c r="W68" i="3"/>
  <c r="T68" i="3"/>
  <c r="P68" i="3"/>
  <c r="L68" i="3"/>
  <c r="C68" i="3"/>
  <c r="AH67" i="3"/>
  <c r="AE67" i="3"/>
  <c r="W67" i="3"/>
  <c r="T67" i="3"/>
  <c r="P67" i="3"/>
  <c r="L67" i="3"/>
  <c r="C67" i="3"/>
  <c r="AH66" i="3"/>
  <c r="AE66" i="3"/>
  <c r="W66" i="3"/>
  <c r="T66" i="3"/>
  <c r="P66" i="3"/>
  <c r="L66" i="3"/>
  <c r="C66" i="3"/>
  <c r="AH65" i="3"/>
  <c r="AE65" i="3"/>
  <c r="W65" i="3"/>
  <c r="T65" i="3"/>
  <c r="P65" i="3"/>
  <c r="L65" i="3"/>
  <c r="C65" i="3"/>
  <c r="AH64" i="3"/>
  <c r="AE64" i="3"/>
  <c r="W64" i="3"/>
  <c r="T64" i="3"/>
  <c r="P64" i="3"/>
  <c r="L64" i="3"/>
  <c r="C64" i="3"/>
  <c r="AH63" i="3"/>
  <c r="AE63" i="3"/>
  <c r="W63" i="3"/>
  <c r="T63" i="3"/>
  <c r="P63" i="3"/>
  <c r="L63" i="3"/>
  <c r="C63" i="3"/>
  <c r="AH62" i="3"/>
  <c r="AE62" i="3"/>
  <c r="W62" i="3"/>
  <c r="T62" i="3"/>
  <c r="P62" i="3"/>
  <c r="L62" i="3"/>
  <c r="C62" i="3"/>
  <c r="AH61" i="3"/>
  <c r="AE61" i="3"/>
  <c r="W61" i="3"/>
  <c r="T61" i="3"/>
  <c r="P61" i="3"/>
  <c r="L61" i="3"/>
  <c r="C61" i="3"/>
  <c r="AH60" i="3"/>
  <c r="AE60" i="3"/>
  <c r="W60" i="3"/>
  <c r="T60" i="3"/>
  <c r="P60" i="3"/>
  <c r="L60" i="3"/>
  <c r="C60" i="3"/>
  <c r="AH59" i="3"/>
  <c r="AE59" i="3"/>
  <c r="W59" i="3"/>
  <c r="T59" i="3"/>
  <c r="P59" i="3"/>
  <c r="L59" i="3"/>
  <c r="C59" i="3"/>
  <c r="AH58" i="3"/>
  <c r="AE58" i="3"/>
  <c r="W58" i="3"/>
  <c r="T58" i="3"/>
  <c r="P58" i="3"/>
  <c r="L58" i="3"/>
  <c r="C58" i="3"/>
  <c r="AH57" i="3"/>
  <c r="AE57" i="3"/>
  <c r="W57" i="3"/>
  <c r="T57" i="3"/>
  <c r="P57" i="3"/>
  <c r="L57" i="3"/>
  <c r="C57" i="3"/>
  <c r="AH56" i="3"/>
  <c r="AE56" i="3"/>
  <c r="W56" i="3"/>
  <c r="T56" i="3"/>
  <c r="P56" i="3"/>
  <c r="L56" i="3"/>
  <c r="C56" i="3"/>
  <c r="AH55" i="3"/>
  <c r="AE55" i="3"/>
  <c r="W55" i="3"/>
  <c r="T55" i="3"/>
  <c r="P55" i="3"/>
  <c r="L55" i="3"/>
  <c r="C55" i="3"/>
  <c r="AH54" i="3"/>
  <c r="AE54" i="3"/>
  <c r="W54" i="3"/>
  <c r="T54" i="3"/>
  <c r="P54" i="3"/>
  <c r="L54" i="3"/>
  <c r="C54" i="3"/>
  <c r="AH53" i="3"/>
  <c r="AE53" i="3"/>
  <c r="W53" i="3"/>
  <c r="T53" i="3"/>
  <c r="P53" i="3"/>
  <c r="L53" i="3"/>
  <c r="C53" i="3"/>
  <c r="AH52" i="3"/>
  <c r="AE52" i="3"/>
  <c r="W52" i="3"/>
  <c r="T52" i="3"/>
  <c r="P52" i="3"/>
  <c r="L52" i="3"/>
  <c r="C52" i="3"/>
  <c r="U25" i="3"/>
  <c r="U26" i="3"/>
  <c r="U27" i="3"/>
  <c r="U28" i="3"/>
  <c r="U29" i="3"/>
  <c r="U30" i="3"/>
  <c r="U31" i="3"/>
  <c r="U32" i="3"/>
  <c r="U33" i="3"/>
  <c r="U24" i="3"/>
  <c r="U14" i="17"/>
  <c r="AH37" i="17"/>
  <c r="AE37" i="17"/>
  <c r="W37" i="17"/>
  <c r="T37" i="17"/>
  <c r="P37" i="17"/>
  <c r="L37" i="17"/>
  <c r="C37" i="17"/>
  <c r="AH36" i="17"/>
  <c r="AE36" i="17"/>
  <c r="W36" i="17"/>
  <c r="T36" i="17"/>
  <c r="P36" i="17"/>
  <c r="L36" i="17"/>
  <c r="C36" i="17"/>
  <c r="AH35" i="17"/>
  <c r="AE35" i="17"/>
  <c r="W35" i="17"/>
  <c r="T35" i="17"/>
  <c r="P35" i="17"/>
  <c r="L35" i="17"/>
  <c r="C35" i="17"/>
  <c r="AH34" i="17"/>
  <c r="AE34" i="17"/>
  <c r="W34" i="17"/>
  <c r="T34" i="17"/>
  <c r="P34" i="17"/>
  <c r="L34" i="17"/>
  <c r="C34" i="17"/>
  <c r="U15" i="17"/>
  <c r="U16" i="17"/>
  <c r="U7" i="17"/>
  <c r="AA7" i="17" s="1"/>
  <c r="AM38" i="18"/>
  <c r="AH38" i="18"/>
  <c r="AG38" i="18"/>
  <c r="AF38" i="18"/>
  <c r="AE38" i="18"/>
  <c r="AA38" i="18"/>
  <c r="U38" i="18"/>
  <c r="T38" i="18"/>
  <c r="P38" i="18"/>
  <c r="L38" i="18"/>
  <c r="C38" i="18"/>
  <c r="AM37" i="18"/>
  <c r="AH37" i="18"/>
  <c r="AG37" i="18"/>
  <c r="AF37" i="18"/>
  <c r="AE37" i="18"/>
  <c r="AA37" i="18"/>
  <c r="U37" i="18"/>
  <c r="T37" i="18"/>
  <c r="P37" i="18"/>
  <c r="L37" i="18"/>
  <c r="C37" i="18"/>
  <c r="AM33" i="18"/>
  <c r="AH33" i="18"/>
  <c r="AG33" i="18"/>
  <c r="AF33" i="18"/>
  <c r="AE33" i="18"/>
  <c r="AA33" i="18"/>
  <c r="U33" i="18"/>
  <c r="T33" i="18"/>
  <c r="C33" i="18"/>
  <c r="AM32" i="18"/>
  <c r="AH32" i="18"/>
  <c r="AG32" i="18"/>
  <c r="AF32" i="18"/>
  <c r="AE32" i="18"/>
  <c r="AA32" i="18"/>
  <c r="U32" i="18"/>
  <c r="T32" i="18"/>
  <c r="C32" i="18"/>
  <c r="AH28" i="18"/>
  <c r="AG28" i="18"/>
  <c r="AF28" i="18"/>
  <c r="AE28" i="18"/>
  <c r="AA28" i="18"/>
  <c r="U28" i="18"/>
  <c r="T28" i="18"/>
  <c r="P28" i="18"/>
  <c r="L28" i="18"/>
  <c r="C28" i="18"/>
  <c r="AH27" i="18"/>
  <c r="AG27" i="18"/>
  <c r="AF27" i="18"/>
  <c r="AE27" i="18"/>
  <c r="AA27" i="18"/>
  <c r="U27" i="18"/>
  <c r="T27" i="18"/>
  <c r="P27" i="18"/>
  <c r="L27" i="18"/>
  <c r="C27" i="18"/>
  <c r="AM23" i="18"/>
  <c r="AH23" i="18"/>
  <c r="AG23" i="18"/>
  <c r="AF23" i="18"/>
  <c r="AE23" i="18"/>
  <c r="AA23" i="18"/>
  <c r="U23" i="18"/>
  <c r="T23" i="18"/>
  <c r="C23" i="18"/>
  <c r="AM22" i="18"/>
  <c r="AH22" i="18"/>
  <c r="AG22" i="18"/>
  <c r="AF22" i="18"/>
  <c r="AE22" i="18"/>
  <c r="AA22" i="18"/>
  <c r="U22" i="18"/>
  <c r="T22" i="18"/>
  <c r="C22" i="18"/>
  <c r="AM19" i="18"/>
  <c r="AH19" i="18"/>
  <c r="AG19" i="18"/>
  <c r="AF19" i="18"/>
  <c r="AE19" i="18"/>
  <c r="AA19" i="18"/>
  <c r="U19" i="18"/>
  <c r="T19" i="18"/>
  <c r="P19" i="18"/>
  <c r="L19" i="18"/>
  <c r="C19" i="18"/>
  <c r="AM18" i="18"/>
  <c r="AH18" i="18"/>
  <c r="AG18" i="18"/>
  <c r="AF18" i="18"/>
  <c r="AE18" i="18"/>
  <c r="AA18" i="18"/>
  <c r="U18" i="18"/>
  <c r="T18" i="18"/>
  <c r="P18" i="18"/>
  <c r="L18" i="18"/>
  <c r="C18" i="18"/>
  <c r="AA13" i="18"/>
  <c r="AH11" i="18"/>
  <c r="AG11" i="18"/>
  <c r="AF11" i="18"/>
  <c r="AE11" i="18"/>
  <c r="U11" i="18"/>
  <c r="T11" i="18"/>
  <c r="P11" i="18"/>
  <c r="C11" i="18"/>
  <c r="AH10" i="18"/>
  <c r="AG10" i="18"/>
  <c r="AF10" i="18"/>
  <c r="AE10" i="18"/>
  <c r="U10" i="18"/>
  <c r="T10" i="18"/>
  <c r="P10" i="18"/>
  <c r="C10" i="18"/>
  <c r="AH9" i="18"/>
  <c r="AG9" i="18"/>
  <c r="AF9" i="18"/>
  <c r="AE9" i="18"/>
  <c r="U9" i="18"/>
  <c r="T9" i="18"/>
  <c r="P9" i="18"/>
  <c r="C9" i="18"/>
  <c r="AH8" i="18"/>
  <c r="AG8" i="18"/>
  <c r="AF8" i="18"/>
  <c r="AE8" i="18"/>
  <c r="U8" i="18"/>
  <c r="T8" i="18"/>
  <c r="P8" i="18"/>
  <c r="C8" i="18"/>
  <c r="AH7" i="18"/>
  <c r="AG7" i="18"/>
  <c r="AF7" i="18"/>
  <c r="AE7" i="18"/>
  <c r="U7" i="18"/>
  <c r="T7" i="18"/>
  <c r="P7" i="18"/>
  <c r="C7" i="18"/>
  <c r="AM72" i="17"/>
  <c r="AH72" i="17"/>
  <c r="AD72" i="17"/>
  <c r="X72" i="17"/>
  <c r="J72" i="17"/>
  <c r="AM71" i="17"/>
  <c r="AH71" i="17"/>
  <c r="AD71" i="17"/>
  <c r="X71" i="17"/>
  <c r="J71" i="17"/>
  <c r="J69" i="17"/>
  <c r="J68" i="17"/>
  <c r="L55" i="17"/>
  <c r="B55" i="17"/>
  <c r="L54" i="17"/>
  <c r="B54" i="17"/>
  <c r="L50" i="17"/>
  <c r="B50" i="17"/>
  <c r="L49" i="17"/>
  <c r="B49" i="17"/>
  <c r="L48" i="17"/>
  <c r="B48" i="17"/>
  <c r="AS44" i="17"/>
  <c r="AN44" i="17"/>
  <c r="C44" i="17"/>
  <c r="AH33" i="17"/>
  <c r="AE33" i="17"/>
  <c r="W33" i="17"/>
  <c r="T33" i="17"/>
  <c r="P33" i="17"/>
  <c r="L33" i="17"/>
  <c r="C33" i="17"/>
  <c r="AH32" i="17"/>
  <c r="AE32" i="17"/>
  <c r="W32" i="17"/>
  <c r="T32" i="17"/>
  <c r="P32" i="17"/>
  <c r="L32" i="17"/>
  <c r="C32" i="17"/>
  <c r="AH31" i="17"/>
  <c r="AE31" i="17"/>
  <c r="W31" i="17"/>
  <c r="T31" i="17"/>
  <c r="P31" i="17"/>
  <c r="L31" i="17"/>
  <c r="C31" i="17"/>
  <c r="AH30" i="17"/>
  <c r="AE30" i="17"/>
  <c r="W30" i="17"/>
  <c r="T30" i="17"/>
  <c r="P30" i="17"/>
  <c r="L30" i="17"/>
  <c r="C30" i="17"/>
  <c r="AH29" i="17"/>
  <c r="AE29" i="17"/>
  <c r="W29" i="17"/>
  <c r="P29" i="17"/>
  <c r="L29" i="17"/>
  <c r="C29" i="17"/>
  <c r="AP26" i="17"/>
  <c r="AH26" i="17"/>
  <c r="U26" i="17"/>
  <c r="C26" i="17"/>
  <c r="AP25" i="17"/>
  <c r="AH25" i="17"/>
  <c r="U25" i="17"/>
  <c r="C25" i="17"/>
  <c r="AQ22" i="17"/>
  <c r="AM22" i="17"/>
  <c r="AH22" i="17"/>
  <c r="AE22" i="17"/>
  <c r="U22" i="17"/>
  <c r="P22" i="17"/>
  <c r="T22" i="17" s="1"/>
  <c r="C22" i="17"/>
  <c r="AQ21" i="17"/>
  <c r="AM21" i="17"/>
  <c r="AH21" i="17"/>
  <c r="AE21" i="17"/>
  <c r="U21" i="17"/>
  <c r="P21" i="17"/>
  <c r="T21" i="17" s="1"/>
  <c r="C21" i="17"/>
  <c r="AQ20" i="17"/>
  <c r="AM20" i="17"/>
  <c r="AH20" i="17"/>
  <c r="AE20" i="17"/>
  <c r="U20" i="17"/>
  <c r="P20" i="17"/>
  <c r="T20" i="17" s="1"/>
  <c r="C20" i="17"/>
  <c r="AQ19" i="17"/>
  <c r="AM19" i="17"/>
  <c r="AH19" i="17"/>
  <c r="AE19" i="17"/>
  <c r="U19" i="17"/>
  <c r="P19" i="17"/>
  <c r="T19" i="17" s="1"/>
  <c r="C19" i="17"/>
  <c r="AM16" i="17"/>
  <c r="AH16" i="17"/>
  <c r="C16" i="17"/>
  <c r="AM15" i="17"/>
  <c r="AH15" i="17"/>
  <c r="C15" i="17"/>
  <c r="AM14" i="17"/>
  <c r="AH14" i="17"/>
  <c r="C14" i="17"/>
  <c r="AH11" i="17"/>
  <c r="AF11" i="17"/>
  <c r="AE11" i="17"/>
  <c r="AG11" i="17" s="1"/>
  <c r="U11" i="17"/>
  <c r="AA11" i="17" s="1"/>
  <c r="P11" i="17"/>
  <c r="T11" i="17" s="1"/>
  <c r="L11" i="17"/>
  <c r="C11" i="17"/>
  <c r="AH10" i="17"/>
  <c r="AF10" i="17"/>
  <c r="AE10" i="17"/>
  <c r="AG10" i="17" s="1"/>
  <c r="U10" i="17"/>
  <c r="AA10" i="17" s="1"/>
  <c r="P10" i="17"/>
  <c r="T10" i="17" s="1"/>
  <c r="L10" i="17"/>
  <c r="C10" i="17"/>
  <c r="AH9" i="17"/>
  <c r="AF9" i="17"/>
  <c r="AE9" i="17"/>
  <c r="AG9" i="17" s="1"/>
  <c r="U9" i="17"/>
  <c r="AA9" i="17" s="1"/>
  <c r="P9" i="17"/>
  <c r="T9" i="17" s="1"/>
  <c r="L9" i="17"/>
  <c r="C9" i="17"/>
  <c r="AH8" i="17"/>
  <c r="AF8" i="17"/>
  <c r="AE8" i="17"/>
  <c r="AG8" i="17" s="1"/>
  <c r="U8" i="17"/>
  <c r="AA8" i="17" s="1"/>
  <c r="P8" i="17"/>
  <c r="T8" i="17" s="1"/>
  <c r="L8" i="17"/>
  <c r="C8" i="17"/>
  <c r="AH7" i="17"/>
  <c r="AF7" i="17"/>
  <c r="AE7" i="17"/>
  <c r="AG7" i="17" s="1"/>
  <c r="P7" i="17"/>
  <c r="T7" i="17" s="1"/>
  <c r="L7" i="17"/>
  <c r="C7" i="17"/>
  <c r="AG6" i="17"/>
  <c r="AI1" i="17"/>
  <c r="W38" i="18"/>
  <c r="W37" i="18"/>
  <c r="W28" i="18"/>
  <c r="W19" i="18"/>
  <c r="W27" i="18"/>
  <c r="W18" i="18"/>
  <c r="U37" i="17"/>
  <c r="AA37" i="17" s="1"/>
  <c r="U36" i="17"/>
  <c r="AA36" i="17" s="1"/>
  <c r="U35" i="17"/>
  <c r="AA35" i="17" s="1"/>
  <c r="U34" i="17"/>
  <c r="AA34" i="17" s="1"/>
  <c r="U33" i="17"/>
  <c r="AA33" i="17" s="1"/>
  <c r="U32" i="17"/>
  <c r="AA32" i="17" s="1"/>
  <c r="U31" i="17"/>
  <c r="U30" i="17"/>
  <c r="AA30" i="17" s="1"/>
  <c r="U29" i="17"/>
  <c r="AA29" i="17" s="1"/>
  <c r="P26" i="17"/>
  <c r="T26" i="17" s="1"/>
  <c r="AE26" i="17"/>
  <c r="P25" i="17"/>
  <c r="T25" i="17" s="1"/>
  <c r="AE25" i="17"/>
  <c r="L21" i="17"/>
  <c r="P16" i="17"/>
  <c r="T16" i="17" s="1"/>
  <c r="AE16" i="17"/>
  <c r="L16" i="17"/>
  <c r="P15" i="17"/>
  <c r="T15" i="17" s="1"/>
  <c r="AE15" i="17"/>
  <c r="P14" i="17"/>
  <c r="T14" i="17" s="1"/>
  <c r="AE14" i="17"/>
  <c r="L14" i="17"/>
  <c r="W11" i="17"/>
  <c r="W10" i="17"/>
  <c r="W9" i="17"/>
  <c r="W8" i="17"/>
  <c r="W7" i="17"/>
  <c r="N43" i="17"/>
  <c r="AQ43" i="17"/>
  <c r="AF44" i="17"/>
  <c r="T44" i="17"/>
  <c r="N44" i="17"/>
  <c r="Z44" i="17"/>
  <c r="U63" i="3"/>
  <c r="AA63" i="3" s="1"/>
  <c r="U62" i="3"/>
  <c r="AA62" i="3" s="1"/>
  <c r="U61" i="3"/>
  <c r="AA61" i="3" s="1"/>
  <c r="U60" i="3"/>
  <c r="AA60" i="3" s="1"/>
  <c r="U59" i="3"/>
  <c r="AA59" i="3" s="1"/>
  <c r="U58" i="3"/>
  <c r="AA58" i="3" s="1"/>
  <c r="U57" i="3"/>
  <c r="AA57" i="3" s="1"/>
  <c r="U56" i="3"/>
  <c r="AA56" i="3" s="1"/>
  <c r="U55" i="3"/>
  <c r="AA55" i="3" s="1"/>
  <c r="L15" i="17" l="1"/>
  <c r="W15" i="17" s="1"/>
  <c r="L19" i="17"/>
  <c r="W19" i="17" s="1"/>
  <c r="L22" i="17"/>
  <c r="W22" i="17" s="1"/>
  <c r="L26" i="17"/>
  <c r="W26" i="17" s="1"/>
  <c r="P32" i="18"/>
  <c r="L32" i="18"/>
  <c r="W32" i="18"/>
  <c r="W33" i="18"/>
  <c r="L33" i="18"/>
  <c r="P22" i="18"/>
  <c r="L22" i="18"/>
  <c r="W22" i="18"/>
  <c r="W21" i="18" s="1"/>
  <c r="W23" i="18"/>
  <c r="P23" i="18"/>
  <c r="L23" i="18"/>
  <c r="L10" i="18"/>
  <c r="W10" i="18" s="1"/>
  <c r="L11" i="18"/>
  <c r="W11" i="18" s="1"/>
  <c r="L8" i="18"/>
  <c r="W8" i="18" s="1"/>
  <c r="W17" i="18"/>
  <c r="W28" i="17"/>
  <c r="AH64" i="17" s="1"/>
  <c r="W14" i="17"/>
  <c r="W36" i="18"/>
  <c r="P33" i="18"/>
  <c r="W26" i="18"/>
  <c r="AA40" i="18"/>
  <c r="P46" i="18" s="1"/>
  <c r="L7" i="18"/>
  <c r="W7" i="18" s="1"/>
  <c r="L9" i="18"/>
  <c r="W9" i="18" s="1"/>
  <c r="L20" i="17"/>
  <c r="W20" i="17" s="1"/>
  <c r="W21" i="17"/>
  <c r="Z43" i="17"/>
  <c r="AA31" i="17"/>
  <c r="L25" i="17"/>
  <c r="W25" i="17" s="1"/>
  <c r="W6" i="17"/>
  <c r="W16" i="17"/>
  <c r="L40" i="18" l="1"/>
  <c r="AH46" i="18" s="1"/>
  <c r="W31" i="18"/>
  <c r="L13" i="18"/>
  <c r="W13" i="18"/>
  <c r="AH45" i="18" s="1"/>
  <c r="AH47" i="18" s="1"/>
  <c r="L39" i="17"/>
  <c r="W40" i="18"/>
  <c r="AH60" i="17"/>
  <c r="W18" i="17"/>
  <c r="AH62" i="17" s="1"/>
  <c r="W13" i="17"/>
  <c r="AH61" i="17" s="1"/>
  <c r="W24" i="17"/>
  <c r="AH63" i="17" s="1"/>
  <c r="P45" i="18" l="1"/>
  <c r="P47" i="18" s="1"/>
  <c r="AM47" i="18" s="1"/>
  <c r="W39" i="17"/>
  <c r="AH65" i="17"/>
  <c r="P60" i="17" l="1"/>
  <c r="AA39" i="17"/>
  <c r="P61" i="17" s="1"/>
  <c r="P65" i="17" l="1"/>
  <c r="AM65" i="17" s="1"/>
  <c r="AJ134" i="2" l="1"/>
  <c r="AN134" i="2" s="1"/>
  <c r="AJ133" i="2"/>
  <c r="AN133" i="2" s="1"/>
  <c r="BD132" i="2"/>
  <c r="AZ132" i="2"/>
  <c r="AJ132" i="2"/>
  <c r="AN132" i="2" s="1"/>
  <c r="BD131" i="2"/>
  <c r="AJ131" i="2"/>
  <c r="AN131" i="2" s="1"/>
  <c r="BD130" i="2"/>
  <c r="AZ130" i="2"/>
  <c r="AJ130" i="2"/>
  <c r="AN130" i="2" s="1"/>
  <c r="N86" i="3" l="1"/>
  <c r="AQ85" i="3"/>
  <c r="N85" i="3"/>
  <c r="AN122" i="2" l="1"/>
  <c r="AJ122" i="2"/>
  <c r="BT122" i="2"/>
  <c r="BX122" i="2" s="1"/>
  <c r="BT123" i="2"/>
  <c r="BT124" i="2"/>
  <c r="BT125" i="2"/>
  <c r="BT126" i="2"/>
  <c r="AM124" i="3"/>
  <c r="AH124" i="3"/>
  <c r="AH123" i="3"/>
  <c r="AM123" i="3"/>
  <c r="AD124" i="3"/>
  <c r="X124" i="3"/>
  <c r="J124" i="3"/>
  <c r="AD123" i="3"/>
  <c r="X123" i="3"/>
  <c r="J123" i="3"/>
  <c r="J121" i="3"/>
  <c r="J120" i="3"/>
  <c r="B107" i="3"/>
  <c r="B106" i="3"/>
  <c r="B105" i="3"/>
  <c r="B104" i="3"/>
  <c r="B103" i="3"/>
  <c r="B99" i="3"/>
  <c r="B98" i="3"/>
  <c r="B97" i="3"/>
  <c r="B96" i="3"/>
  <c r="B95" i="3"/>
  <c r="B94" i="3"/>
  <c r="B93" i="3"/>
  <c r="B92" i="3"/>
  <c r="B91" i="3"/>
  <c r="B90" i="3"/>
  <c r="L90" i="3"/>
  <c r="AJ123" i="2"/>
  <c r="AN123" i="2"/>
  <c r="AJ125" i="2"/>
  <c r="AJ124" i="2"/>
  <c r="W75" i="5" l="1"/>
  <c r="W76" i="5"/>
  <c r="W77" i="5"/>
  <c r="W78" i="5"/>
  <c r="W74" i="5"/>
  <c r="C74" i="5"/>
  <c r="L74" i="5"/>
  <c r="AA74" i="5"/>
  <c r="AA75" i="5"/>
  <c r="AA76" i="5"/>
  <c r="AA77" i="5"/>
  <c r="AA78" i="5"/>
  <c r="L75" i="5"/>
  <c r="P75" i="5"/>
  <c r="P74" i="5"/>
  <c r="L104" i="3"/>
  <c r="L105" i="3"/>
  <c r="L106" i="3"/>
  <c r="L107" i="3"/>
  <c r="L99" i="3"/>
  <c r="L91" i="3"/>
  <c r="L92" i="3"/>
  <c r="L93" i="3"/>
  <c r="L94" i="3"/>
  <c r="L95" i="3"/>
  <c r="L96" i="3"/>
  <c r="L97" i="3"/>
  <c r="L98" i="3"/>
  <c r="C75" i="5" l="1"/>
  <c r="T75" i="5"/>
  <c r="U75" i="5"/>
  <c r="AE75" i="5"/>
  <c r="AF75" i="5"/>
  <c r="AG75" i="5"/>
  <c r="AH75" i="5"/>
  <c r="AM75" i="5"/>
  <c r="C76" i="5"/>
  <c r="L76" i="5"/>
  <c r="P76" i="5"/>
  <c r="T76" i="5"/>
  <c r="U76" i="5"/>
  <c r="AE76" i="5"/>
  <c r="AF76" i="5"/>
  <c r="AG76" i="5"/>
  <c r="AH76" i="5"/>
  <c r="AM76" i="5"/>
  <c r="C77" i="5"/>
  <c r="L77" i="5"/>
  <c r="P77" i="5"/>
  <c r="T77" i="5"/>
  <c r="U77" i="5"/>
  <c r="AE77" i="5"/>
  <c r="AF77" i="5"/>
  <c r="AG77" i="5"/>
  <c r="AH77" i="5"/>
  <c r="AM77" i="5"/>
  <c r="C78" i="5"/>
  <c r="L78" i="5"/>
  <c r="P78" i="5"/>
  <c r="T78" i="5"/>
  <c r="U78" i="5"/>
  <c r="AE78" i="5"/>
  <c r="AF78" i="5"/>
  <c r="AG78" i="5"/>
  <c r="AH78" i="5"/>
  <c r="AM78" i="5"/>
  <c r="T74" i="5"/>
  <c r="U74" i="5"/>
  <c r="AF74" i="5"/>
  <c r="AG74" i="5"/>
  <c r="AE74" i="5"/>
  <c r="AE50" i="5"/>
  <c r="AF50" i="5"/>
  <c r="AG50" i="5"/>
  <c r="AM74" i="5"/>
  <c r="AH74" i="5"/>
  <c r="AH50" i="5"/>
  <c r="C50" i="5"/>
  <c r="C51" i="5"/>
  <c r="T51" i="5"/>
  <c r="U51" i="5"/>
  <c r="AA51" i="5"/>
  <c r="AE51" i="5"/>
  <c r="AF51" i="5"/>
  <c r="AG51" i="5"/>
  <c r="AH51" i="5"/>
  <c r="AM51" i="5"/>
  <c r="C52" i="5"/>
  <c r="L52" i="5"/>
  <c r="T52" i="5"/>
  <c r="U52" i="5"/>
  <c r="AA52" i="5"/>
  <c r="AE52" i="5"/>
  <c r="AF52" i="5"/>
  <c r="AG52" i="5"/>
  <c r="AH52" i="5"/>
  <c r="AM52" i="5"/>
  <c r="C53" i="5"/>
  <c r="T53" i="5"/>
  <c r="U53" i="5"/>
  <c r="AA53" i="5"/>
  <c r="AE53" i="5"/>
  <c r="AF53" i="5"/>
  <c r="AG53" i="5"/>
  <c r="AH53" i="5"/>
  <c r="AM53" i="5"/>
  <c r="C54" i="5"/>
  <c r="P54" i="5"/>
  <c r="T54" i="5"/>
  <c r="U54" i="5"/>
  <c r="AA54" i="5"/>
  <c r="AE54" i="5"/>
  <c r="AF54" i="5"/>
  <c r="AG54" i="5"/>
  <c r="AH54" i="5"/>
  <c r="AM54" i="5"/>
  <c r="AM50" i="5"/>
  <c r="AF47" i="5"/>
  <c r="AA50" i="5"/>
  <c r="U50" i="5"/>
  <c r="T50" i="5"/>
  <c r="C67" i="5"/>
  <c r="L67" i="5"/>
  <c r="P67" i="5"/>
  <c r="T67" i="5"/>
  <c r="U67" i="5"/>
  <c r="AA67" i="5"/>
  <c r="AE67" i="5"/>
  <c r="AF67" i="5"/>
  <c r="AG67" i="5"/>
  <c r="AH67" i="5"/>
  <c r="AM67" i="5"/>
  <c r="C68" i="5"/>
  <c r="L68" i="5"/>
  <c r="P68" i="5"/>
  <c r="T68" i="5"/>
  <c r="U68" i="5"/>
  <c r="AA68" i="5"/>
  <c r="AE68" i="5"/>
  <c r="AF68" i="5"/>
  <c r="AG68" i="5"/>
  <c r="AH68" i="5"/>
  <c r="AM68" i="5"/>
  <c r="C69" i="5"/>
  <c r="L69" i="5"/>
  <c r="P69" i="5"/>
  <c r="T69" i="5"/>
  <c r="U69" i="5"/>
  <c r="AA69" i="5"/>
  <c r="AE69" i="5"/>
  <c r="AF69" i="5"/>
  <c r="AG69" i="5"/>
  <c r="AH69" i="5"/>
  <c r="AM69" i="5"/>
  <c r="C70" i="5"/>
  <c r="L70" i="5"/>
  <c r="P70" i="5"/>
  <c r="T70" i="5"/>
  <c r="U70" i="5"/>
  <c r="AA70" i="5"/>
  <c r="AE70" i="5"/>
  <c r="AF70" i="5"/>
  <c r="AG70" i="5"/>
  <c r="AH70" i="5"/>
  <c r="AM70" i="5"/>
  <c r="L66" i="5"/>
  <c r="P66" i="5"/>
  <c r="U66" i="5"/>
  <c r="U58" i="5"/>
  <c r="P58" i="5"/>
  <c r="L58" i="5"/>
  <c r="T66" i="5"/>
  <c r="AA66" i="5"/>
  <c r="AF66" i="5"/>
  <c r="AE66" i="5"/>
  <c r="AE43" i="5"/>
  <c r="AG66" i="5"/>
  <c r="AG43" i="5"/>
  <c r="AM66" i="5"/>
  <c r="AM43" i="5"/>
  <c r="AH66" i="5"/>
  <c r="AH43" i="5"/>
  <c r="C66" i="5"/>
  <c r="C58" i="5"/>
  <c r="C43" i="5"/>
  <c r="W54" i="5"/>
  <c r="L54" i="5"/>
  <c r="W52" i="5"/>
  <c r="C59" i="5"/>
  <c r="L59" i="5"/>
  <c r="P59" i="5"/>
  <c r="T59" i="5"/>
  <c r="U59" i="5"/>
  <c r="AA59" i="5"/>
  <c r="AE59" i="5"/>
  <c r="AF59" i="5"/>
  <c r="AG59" i="5"/>
  <c r="C60" i="5"/>
  <c r="L60" i="5"/>
  <c r="P60" i="5"/>
  <c r="T60" i="5"/>
  <c r="U60" i="5"/>
  <c r="AA60" i="5"/>
  <c r="AE60" i="5"/>
  <c r="AF60" i="5"/>
  <c r="AG60" i="5"/>
  <c r="C61" i="5"/>
  <c r="L61" i="5"/>
  <c r="P61" i="5"/>
  <c r="T61" i="5"/>
  <c r="U61" i="5"/>
  <c r="AA61" i="5"/>
  <c r="AE61" i="5"/>
  <c r="AF61" i="5"/>
  <c r="AG61" i="5"/>
  <c r="C62" i="5"/>
  <c r="L62" i="5"/>
  <c r="P62" i="5"/>
  <c r="T62" i="5"/>
  <c r="U62" i="5"/>
  <c r="AA62" i="5"/>
  <c r="AE62" i="5"/>
  <c r="AF62" i="5"/>
  <c r="AG62" i="5"/>
  <c r="AG58" i="5"/>
  <c r="AF58" i="5"/>
  <c r="AF43" i="5"/>
  <c r="AE58" i="5"/>
  <c r="AA58" i="5"/>
  <c r="T58" i="5"/>
  <c r="C44" i="5"/>
  <c r="L44" i="5"/>
  <c r="P44" i="5"/>
  <c r="T44" i="5"/>
  <c r="U44" i="5"/>
  <c r="AA44" i="5"/>
  <c r="AE44" i="5"/>
  <c r="AF44" i="5"/>
  <c r="AG44" i="5"/>
  <c r="AH44" i="5"/>
  <c r="AM44" i="5"/>
  <c r="C45" i="5"/>
  <c r="L45" i="5"/>
  <c r="P45" i="5"/>
  <c r="T45" i="5"/>
  <c r="U45" i="5"/>
  <c r="AA45" i="5"/>
  <c r="AE45" i="5"/>
  <c r="AF45" i="5"/>
  <c r="AG45" i="5"/>
  <c r="AH45" i="5"/>
  <c r="AM45" i="5"/>
  <c r="C46" i="5"/>
  <c r="L46" i="5"/>
  <c r="P46" i="5"/>
  <c r="T46" i="5"/>
  <c r="U46" i="5"/>
  <c r="AA46" i="5"/>
  <c r="AE46" i="5"/>
  <c r="AF46" i="5"/>
  <c r="AG46" i="5"/>
  <c r="AH46" i="5"/>
  <c r="AM46" i="5"/>
  <c r="C47" i="5"/>
  <c r="L47" i="5"/>
  <c r="P47" i="5"/>
  <c r="T47" i="5"/>
  <c r="U47" i="5"/>
  <c r="AA47" i="5"/>
  <c r="AE47" i="5"/>
  <c r="AG47" i="5"/>
  <c r="AH47" i="5"/>
  <c r="AM47" i="5"/>
  <c r="AA43" i="5"/>
  <c r="U43" i="5"/>
  <c r="T43" i="5"/>
  <c r="P43" i="5"/>
  <c r="L43" i="5"/>
  <c r="BX124" i="2"/>
  <c r="W68" i="5" s="1"/>
  <c r="BX125" i="2"/>
  <c r="W69" i="5" s="1"/>
  <c r="BX126" i="2"/>
  <c r="W70" i="5" s="1"/>
  <c r="AN124" i="2"/>
  <c r="W45" i="5" s="1"/>
  <c r="AZ124" i="2"/>
  <c r="BD124" i="2" s="1"/>
  <c r="W60" i="5" s="1"/>
  <c r="AN125" i="2"/>
  <c r="W46" i="5" s="1"/>
  <c r="AZ125" i="2"/>
  <c r="BD125" i="2" s="1"/>
  <c r="W61" i="5" s="1"/>
  <c r="AJ126" i="2"/>
  <c r="AN126" i="2"/>
  <c r="W47" i="5" s="1"/>
  <c r="AZ126" i="2"/>
  <c r="BD126" i="2" s="1"/>
  <c r="W62" i="5" s="1"/>
  <c r="W73" i="5" l="1"/>
  <c r="P52" i="5"/>
  <c r="U7" i="5"/>
  <c r="P7" i="5"/>
  <c r="AE7" i="5"/>
  <c r="AF7" i="5"/>
  <c r="C7" i="5"/>
  <c r="AH51" i="3"/>
  <c r="AE51" i="3"/>
  <c r="W51" i="3"/>
  <c r="T51" i="3"/>
  <c r="P51" i="3"/>
  <c r="L51" i="3"/>
  <c r="C51" i="3"/>
  <c r="C50" i="3"/>
  <c r="AH50" i="3"/>
  <c r="AE50" i="3"/>
  <c r="P50" i="3"/>
  <c r="L50" i="3"/>
  <c r="C47" i="3"/>
  <c r="AH44" i="3"/>
  <c r="AP44" i="3"/>
  <c r="AH45" i="3"/>
  <c r="AP45" i="3"/>
  <c r="AH46" i="3"/>
  <c r="AP46" i="3"/>
  <c r="AH47" i="3"/>
  <c r="AP47" i="3"/>
  <c r="U47" i="3"/>
  <c r="U46" i="3"/>
  <c r="C46" i="3"/>
  <c r="U45" i="3"/>
  <c r="C45" i="3"/>
  <c r="U44" i="3"/>
  <c r="C44" i="3"/>
  <c r="U43" i="3"/>
  <c r="AH43" i="3"/>
  <c r="AP43" i="3"/>
  <c r="C43" i="3"/>
  <c r="C36" i="3"/>
  <c r="BF81" i="2"/>
  <c r="AZ81" i="2"/>
  <c r="P45" i="3" s="1"/>
  <c r="T45" i="3" s="1"/>
  <c r="AW81" i="2"/>
  <c r="AE45" i="3" s="1"/>
  <c r="AH81" i="2"/>
  <c r="AN81" i="2" s="1"/>
  <c r="AE81" i="2"/>
  <c r="AK81" i="2" s="1"/>
  <c r="AE82" i="2"/>
  <c r="AK82" i="2" s="1"/>
  <c r="AH82" i="2"/>
  <c r="AN82" i="2" s="1"/>
  <c r="AW82" i="2"/>
  <c r="AE46" i="3" s="1"/>
  <c r="AZ82" i="2"/>
  <c r="P46" i="3" s="1"/>
  <c r="T46" i="3" s="1"/>
  <c r="BF82" i="2"/>
  <c r="AE80" i="2"/>
  <c r="BC80" i="2" s="1"/>
  <c r="L44" i="3" s="1"/>
  <c r="AH80" i="2"/>
  <c r="AN80" i="2" s="1"/>
  <c r="AW80" i="2"/>
  <c r="AE44" i="3" s="1"/>
  <c r="AZ80" i="2"/>
  <c r="P44" i="3" s="1"/>
  <c r="T44" i="3" s="1"/>
  <c r="BF80" i="2"/>
  <c r="AQ40" i="3"/>
  <c r="AM40" i="3"/>
  <c r="AH40" i="3"/>
  <c r="AE40" i="3"/>
  <c r="AQ39" i="3"/>
  <c r="AM39" i="3"/>
  <c r="AH39" i="3"/>
  <c r="AE39" i="3"/>
  <c r="AQ38" i="3"/>
  <c r="AM38" i="3"/>
  <c r="AH38" i="3"/>
  <c r="AE38" i="3"/>
  <c r="AQ37" i="3"/>
  <c r="AM37" i="3"/>
  <c r="AH37" i="3"/>
  <c r="AE37" i="3"/>
  <c r="U40" i="3"/>
  <c r="P40" i="3"/>
  <c r="T40" i="3" s="1"/>
  <c r="C40" i="3"/>
  <c r="U38" i="3"/>
  <c r="P38" i="3"/>
  <c r="T38" i="3" s="1"/>
  <c r="C38" i="3"/>
  <c r="U37" i="3"/>
  <c r="P37" i="3"/>
  <c r="T37" i="3" s="1"/>
  <c r="C37" i="3"/>
  <c r="U39" i="3"/>
  <c r="P39" i="3"/>
  <c r="T39" i="3" s="1"/>
  <c r="C39" i="3"/>
  <c r="BF74" i="2"/>
  <c r="AZ74" i="2"/>
  <c r="AW74" i="2"/>
  <c r="AH74" i="2"/>
  <c r="AN74" i="2" s="1"/>
  <c r="AE74" i="2"/>
  <c r="AK74" i="2" s="1"/>
  <c r="AE73" i="2"/>
  <c r="AK73" i="2" s="1"/>
  <c r="AQ73" i="2" s="1"/>
  <c r="AH73" i="2"/>
  <c r="AN73" i="2" s="1"/>
  <c r="AW73" i="2"/>
  <c r="AZ73" i="2"/>
  <c r="BF73" i="2"/>
  <c r="AQ36" i="3"/>
  <c r="AM36" i="3"/>
  <c r="AH36" i="3"/>
  <c r="AE36" i="3"/>
  <c r="U36" i="3"/>
  <c r="P36" i="3"/>
  <c r="T36" i="3" s="1"/>
  <c r="C24" i="3"/>
  <c r="AH27" i="3"/>
  <c r="AM27" i="3"/>
  <c r="AH28" i="3"/>
  <c r="AM28" i="3"/>
  <c r="AH29" i="3"/>
  <c r="AM29" i="3"/>
  <c r="AH30" i="3"/>
  <c r="AM30" i="3"/>
  <c r="AH31" i="3"/>
  <c r="AM31" i="3"/>
  <c r="AH32" i="3"/>
  <c r="AM32" i="3"/>
  <c r="AH33" i="3"/>
  <c r="AM33" i="3"/>
  <c r="C33" i="3"/>
  <c r="C27" i="3"/>
  <c r="C28" i="3"/>
  <c r="C29" i="3"/>
  <c r="C30" i="3"/>
  <c r="C31" i="3"/>
  <c r="C32" i="3"/>
  <c r="AE59" i="2"/>
  <c r="AK59" i="2" s="1"/>
  <c r="AH59" i="2"/>
  <c r="AN59" i="2" s="1"/>
  <c r="AW59" i="2"/>
  <c r="AE27" i="3" s="1"/>
  <c r="AZ59" i="2"/>
  <c r="P27" i="3" s="1"/>
  <c r="T27" i="3" s="1"/>
  <c r="AE60" i="2"/>
  <c r="AK60" i="2" s="1"/>
  <c r="AH60" i="2"/>
  <c r="AN60" i="2" s="1"/>
  <c r="AW60" i="2"/>
  <c r="AE28" i="3" s="1"/>
  <c r="AZ60" i="2"/>
  <c r="P28" i="3" s="1"/>
  <c r="T28" i="3" s="1"/>
  <c r="AE61" i="2"/>
  <c r="BC61" i="2" s="1"/>
  <c r="L29" i="3" s="1"/>
  <c r="AH61" i="2"/>
  <c r="AN61" i="2" s="1"/>
  <c r="AW61" i="2"/>
  <c r="AE29" i="3" s="1"/>
  <c r="AZ61" i="2"/>
  <c r="P29" i="3" s="1"/>
  <c r="T29" i="3" s="1"/>
  <c r="AE62" i="2"/>
  <c r="AK62" i="2" s="1"/>
  <c r="AH62" i="2"/>
  <c r="AN62" i="2" s="1"/>
  <c r="AW62" i="2"/>
  <c r="AE30" i="3" s="1"/>
  <c r="AZ62" i="2"/>
  <c r="P30" i="3" s="1"/>
  <c r="T30" i="3" s="1"/>
  <c r="AE63" i="2"/>
  <c r="AK63" i="2" s="1"/>
  <c r="AH63" i="2"/>
  <c r="AN63" i="2" s="1"/>
  <c r="AW63" i="2"/>
  <c r="AE31" i="3" s="1"/>
  <c r="AZ63" i="2"/>
  <c r="P31" i="3" s="1"/>
  <c r="T31" i="3" s="1"/>
  <c r="AE64" i="2"/>
  <c r="AK64" i="2" s="1"/>
  <c r="AH64" i="2"/>
  <c r="AN64" i="2" s="1"/>
  <c r="AW64" i="2"/>
  <c r="AE32" i="3" s="1"/>
  <c r="AZ64" i="2"/>
  <c r="P32" i="3" s="1"/>
  <c r="T32" i="3" s="1"/>
  <c r="AE65" i="2"/>
  <c r="AK65" i="2" s="1"/>
  <c r="AH65" i="2"/>
  <c r="AN65" i="2" s="1"/>
  <c r="AW65" i="2"/>
  <c r="AE33" i="3" s="1"/>
  <c r="AZ65" i="2"/>
  <c r="P33" i="3" s="1"/>
  <c r="T33" i="3" s="1"/>
  <c r="BF70" i="2"/>
  <c r="AM26" i="3"/>
  <c r="AH26" i="3"/>
  <c r="AM25" i="3"/>
  <c r="AH25" i="3"/>
  <c r="AM24" i="3"/>
  <c r="AH24" i="3"/>
  <c r="C25" i="3"/>
  <c r="C26" i="3"/>
  <c r="C7" i="3"/>
  <c r="AH56" i="2"/>
  <c r="AH58" i="2"/>
  <c r="AH57" i="2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7" i="3"/>
  <c r="AE7" i="3"/>
  <c r="AG7" i="3" s="1"/>
  <c r="W12" i="3"/>
  <c r="W13" i="3"/>
  <c r="W14" i="3"/>
  <c r="W15" i="3"/>
  <c r="W16" i="3"/>
  <c r="W17" i="3"/>
  <c r="W18" i="3"/>
  <c r="W19" i="3"/>
  <c r="W20" i="3"/>
  <c r="W21" i="3"/>
  <c r="L7" i="3"/>
  <c r="U8" i="3"/>
  <c r="U9" i="3"/>
  <c r="U10" i="3"/>
  <c r="U11" i="3"/>
  <c r="AA11" i="3" s="1"/>
  <c r="U12" i="3"/>
  <c r="AA12" i="3" s="1"/>
  <c r="U13" i="3"/>
  <c r="AA13" i="3" s="1"/>
  <c r="U14" i="3"/>
  <c r="AA14" i="3" s="1"/>
  <c r="U15" i="3"/>
  <c r="AA15" i="3" s="1"/>
  <c r="U16" i="3"/>
  <c r="AA16" i="3" s="1"/>
  <c r="U17" i="3"/>
  <c r="AA17" i="3" s="1"/>
  <c r="U18" i="3"/>
  <c r="AA18" i="3" s="1"/>
  <c r="U19" i="3"/>
  <c r="AA19" i="3" s="1"/>
  <c r="U20" i="3"/>
  <c r="AA20" i="3" s="1"/>
  <c r="U21" i="3"/>
  <c r="P21" i="3"/>
  <c r="T21" i="3" s="1"/>
  <c r="P11" i="3"/>
  <c r="T11" i="3" s="1"/>
  <c r="P12" i="3"/>
  <c r="T12" i="3" s="1"/>
  <c r="P13" i="3"/>
  <c r="T13" i="3" s="1"/>
  <c r="P14" i="3"/>
  <c r="T14" i="3" s="1"/>
  <c r="P15" i="3"/>
  <c r="T15" i="3" s="1"/>
  <c r="P16" i="3"/>
  <c r="T16" i="3" s="1"/>
  <c r="P17" i="3"/>
  <c r="T17" i="3" s="1"/>
  <c r="P18" i="3"/>
  <c r="T18" i="3" s="1"/>
  <c r="P19" i="3"/>
  <c r="T19" i="3" s="1"/>
  <c r="P20" i="3"/>
  <c r="T20" i="3" s="1"/>
  <c r="P10" i="3"/>
  <c r="T10" i="3" s="1"/>
  <c r="P8" i="3"/>
  <c r="T8" i="3" s="1"/>
  <c r="P9" i="3"/>
  <c r="T9" i="3" s="1"/>
  <c r="AB40" i="2"/>
  <c r="W9" i="3" s="1"/>
  <c r="AA7" i="3"/>
  <c r="P7" i="3"/>
  <c r="T7" i="3" s="1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7" i="3"/>
  <c r="AE8" i="3"/>
  <c r="AG8" i="3" s="1"/>
  <c r="AE9" i="3"/>
  <c r="AG9" i="3" s="1"/>
  <c r="AE10" i="3"/>
  <c r="AG10" i="3" s="1"/>
  <c r="AE11" i="3"/>
  <c r="AG11" i="3" s="1"/>
  <c r="AE12" i="3"/>
  <c r="AG12" i="3" s="1"/>
  <c r="AE13" i="3"/>
  <c r="AG13" i="3" s="1"/>
  <c r="AE14" i="3"/>
  <c r="AG14" i="3" s="1"/>
  <c r="AE15" i="3"/>
  <c r="AG15" i="3" s="1"/>
  <c r="AE16" i="3"/>
  <c r="AG16" i="3" s="1"/>
  <c r="AE17" i="3"/>
  <c r="AG17" i="3" s="1"/>
  <c r="AE18" i="3"/>
  <c r="AG18" i="3" s="1"/>
  <c r="AE19" i="3"/>
  <c r="AG19" i="3" s="1"/>
  <c r="AE20" i="3"/>
  <c r="AG20" i="3" s="1"/>
  <c r="AE21" i="3"/>
  <c r="AG21" i="3" s="1"/>
  <c r="L21" i="3"/>
  <c r="L11" i="3"/>
  <c r="L12" i="3"/>
  <c r="L13" i="3"/>
  <c r="L14" i="3"/>
  <c r="L15" i="3"/>
  <c r="L16" i="3"/>
  <c r="L17" i="3"/>
  <c r="L18" i="3"/>
  <c r="L19" i="3"/>
  <c r="L20" i="3"/>
  <c r="L8" i="3"/>
  <c r="L9" i="3"/>
  <c r="L10" i="3"/>
  <c r="C21" i="3"/>
  <c r="C16" i="3"/>
  <c r="C17" i="3"/>
  <c r="C18" i="3"/>
  <c r="C19" i="3"/>
  <c r="C20" i="3"/>
  <c r="C11" i="3"/>
  <c r="C12" i="3"/>
  <c r="C13" i="3"/>
  <c r="C14" i="3"/>
  <c r="C15" i="3"/>
  <c r="AG6" i="3"/>
  <c r="C10" i="3"/>
  <c r="C9" i="3"/>
  <c r="AB52" i="2"/>
  <c r="AB50" i="2"/>
  <c r="AB48" i="2"/>
  <c r="AB49" i="2"/>
  <c r="AB47" i="2"/>
  <c r="AB43" i="2"/>
  <c r="AB44" i="2"/>
  <c r="AB45" i="2"/>
  <c r="AB46" i="2"/>
  <c r="AB51" i="2"/>
  <c r="BC82" i="2" l="1"/>
  <c r="L46" i="3" s="1"/>
  <c r="AQ65" i="2"/>
  <c r="AQ64" i="2"/>
  <c r="AQ63" i="2"/>
  <c r="AQ62" i="2"/>
  <c r="AQ60" i="2"/>
  <c r="AQ59" i="2"/>
  <c r="BC65" i="2"/>
  <c r="L33" i="3" s="1"/>
  <c r="AQ82" i="2"/>
  <c r="W33" i="5"/>
  <c r="W18" i="5"/>
  <c r="W32" i="5"/>
  <c r="W22" i="5"/>
  <c r="W20" i="5"/>
  <c r="W16" i="5"/>
  <c r="W15" i="5"/>
  <c r="W14" i="5"/>
  <c r="W12" i="5"/>
  <c r="W19" i="5"/>
  <c r="W35" i="5"/>
  <c r="W11" i="5"/>
  <c r="W10" i="5"/>
  <c r="W21" i="5"/>
  <c r="W17" i="5"/>
  <c r="W13" i="5"/>
  <c r="W9" i="5"/>
  <c r="W34" i="5"/>
  <c r="W36" i="5"/>
  <c r="W8" i="5"/>
  <c r="AQ81" i="2"/>
  <c r="BC81" i="2"/>
  <c r="L45" i="3" s="1"/>
  <c r="AK80" i="2"/>
  <c r="AQ74" i="2"/>
  <c r="BC74" i="2"/>
  <c r="L40" i="3" s="1"/>
  <c r="BC73" i="2"/>
  <c r="L39" i="3" s="1"/>
  <c r="AK61" i="2"/>
  <c r="BC60" i="2"/>
  <c r="L28" i="3" s="1"/>
  <c r="BC59" i="2"/>
  <c r="L27" i="3" s="1"/>
  <c r="BC64" i="2"/>
  <c r="L32" i="3" s="1"/>
  <c r="BC63" i="2"/>
  <c r="L31" i="3" s="1"/>
  <c r="BC62" i="2"/>
  <c r="L30" i="3" s="1"/>
  <c r="AQ61" i="2" l="1"/>
  <c r="AQ80" i="2"/>
  <c r="AA8" i="3" l="1"/>
  <c r="AA9" i="3"/>
  <c r="AA10" i="3"/>
  <c r="AA21" i="3"/>
  <c r="AB39" i="2"/>
  <c r="W8" i="3" s="1"/>
  <c r="AB41" i="2"/>
  <c r="W10" i="3" s="1"/>
  <c r="AB42" i="2"/>
  <c r="W11" i="3" s="1"/>
  <c r="AB38" i="2"/>
  <c r="W7" i="3" s="1"/>
  <c r="W6" i="3" l="1"/>
  <c r="BF72" i="2"/>
  <c r="AZ72" i="2"/>
  <c r="AW72" i="2"/>
  <c r="AH72" i="2"/>
  <c r="AN72" i="2" s="1"/>
  <c r="AE72" i="2"/>
  <c r="AK72" i="2" s="1"/>
  <c r="BC72" i="2" l="1"/>
  <c r="AQ72" i="2"/>
  <c r="L38" i="3" l="1"/>
  <c r="P53" i="5"/>
  <c r="L53" i="5"/>
  <c r="L51" i="5"/>
  <c r="P51" i="5"/>
  <c r="U51" i="3"/>
  <c r="AA51" i="3" s="1"/>
  <c r="U52" i="3"/>
  <c r="AA52" i="3" s="1"/>
  <c r="U53" i="3"/>
  <c r="AA53" i="3" s="1"/>
  <c r="U54" i="3"/>
  <c r="AA54" i="3" s="1"/>
  <c r="U64" i="3"/>
  <c r="AA64" i="3" s="1"/>
  <c r="U65" i="3"/>
  <c r="AA65" i="3" s="1"/>
  <c r="U66" i="3"/>
  <c r="AA66" i="3" s="1"/>
  <c r="U67" i="3"/>
  <c r="AA67" i="3" s="1"/>
  <c r="U68" i="3"/>
  <c r="AA68" i="3" s="1"/>
  <c r="U69" i="3"/>
  <c r="AA69" i="3" s="1"/>
  <c r="U70" i="3"/>
  <c r="AA70" i="3" s="1"/>
  <c r="U71" i="3"/>
  <c r="AA71" i="3" s="1"/>
  <c r="U72" i="3"/>
  <c r="AA72" i="3" s="1"/>
  <c r="U73" i="3"/>
  <c r="AA73" i="3" s="1"/>
  <c r="U74" i="3"/>
  <c r="AA74" i="3" s="1"/>
  <c r="U75" i="3"/>
  <c r="AA75" i="3" s="1"/>
  <c r="U76" i="3"/>
  <c r="AA76" i="3" s="1"/>
  <c r="U77" i="3"/>
  <c r="AA77" i="3" s="1"/>
  <c r="U78" i="3"/>
  <c r="AA78" i="3" s="1"/>
  <c r="U79" i="3"/>
  <c r="AA79" i="3" s="1"/>
  <c r="AA38" i="5" l="1"/>
  <c r="AA80" i="5" s="1"/>
  <c r="P86" i="5" s="1"/>
  <c r="L7" i="5"/>
  <c r="W7" i="5" s="1"/>
  <c r="W38" i="5" s="1"/>
  <c r="AH85" i="5" s="1"/>
  <c r="L103" i="3"/>
  <c r="C86" i="3"/>
  <c r="W53" i="5"/>
  <c r="BX123" i="2"/>
  <c r="W67" i="5" s="1"/>
  <c r="AZ123" i="2"/>
  <c r="AZ122" i="2"/>
  <c r="BF83" i="2"/>
  <c r="AZ83" i="2"/>
  <c r="P47" i="3" s="1"/>
  <c r="T47" i="3" s="1"/>
  <c r="AW83" i="2"/>
  <c r="AE47" i="3" s="1"/>
  <c r="AH83" i="2"/>
  <c r="AN83" i="2" s="1"/>
  <c r="AE83" i="2"/>
  <c r="BF79" i="2"/>
  <c r="AZ79" i="2"/>
  <c r="P43" i="3" s="1"/>
  <c r="T43" i="3" s="1"/>
  <c r="AW79" i="2"/>
  <c r="AE43" i="3" s="1"/>
  <c r="AH79" i="2"/>
  <c r="AN79" i="2" s="1"/>
  <c r="AE79" i="2"/>
  <c r="AK79" i="2" s="1"/>
  <c r="BF71" i="2"/>
  <c r="AW71" i="2"/>
  <c r="AZ71" i="2"/>
  <c r="AH71" i="2"/>
  <c r="AN71" i="2" s="1"/>
  <c r="AE71" i="2"/>
  <c r="BC71" i="2" s="1"/>
  <c r="AW70" i="2"/>
  <c r="AZ70" i="2"/>
  <c r="AH70" i="2"/>
  <c r="AN70" i="2" s="1"/>
  <c r="AE70" i="2"/>
  <c r="AZ58" i="2"/>
  <c r="P26" i="3" s="1"/>
  <c r="T26" i="3" s="1"/>
  <c r="AW58" i="2"/>
  <c r="AE26" i="3" s="1"/>
  <c r="AN58" i="2"/>
  <c r="AE58" i="2"/>
  <c r="AK58" i="2" s="1"/>
  <c r="AZ57" i="2"/>
  <c r="P25" i="3" s="1"/>
  <c r="T25" i="3" s="1"/>
  <c r="AW57" i="2"/>
  <c r="AE25" i="3" s="1"/>
  <c r="AN57" i="2"/>
  <c r="AE57" i="2"/>
  <c r="AK57" i="2" s="1"/>
  <c r="AZ56" i="2"/>
  <c r="P24" i="3" s="1"/>
  <c r="T24" i="3" s="1"/>
  <c r="AW56" i="2"/>
  <c r="AE24" i="3" s="1"/>
  <c r="AN56" i="2"/>
  <c r="AE56" i="2"/>
  <c r="AK56" i="2" s="1"/>
  <c r="T86" i="3"/>
  <c r="AF86" i="3"/>
  <c r="Z86" i="3" l="1"/>
  <c r="L37" i="3"/>
  <c r="Z85" i="3"/>
  <c r="W50" i="5"/>
  <c r="P50" i="5"/>
  <c r="L50" i="5"/>
  <c r="L80" i="5" s="1"/>
  <c r="W45" i="3"/>
  <c r="W44" i="3"/>
  <c r="W46" i="3"/>
  <c r="AK70" i="2"/>
  <c r="BC70" i="2"/>
  <c r="AK83" i="2"/>
  <c r="BC57" i="2"/>
  <c r="L25" i="3" s="1"/>
  <c r="BC56" i="2"/>
  <c r="L24" i="3" s="1"/>
  <c r="W66" i="5"/>
  <c r="W65" i="5" s="1"/>
  <c r="W51" i="5"/>
  <c r="W44" i="5"/>
  <c r="AQ57" i="2"/>
  <c r="AQ58" i="2"/>
  <c r="W43" i="5"/>
  <c r="AQ56" i="2"/>
  <c r="AQ79" i="2"/>
  <c r="BC58" i="2"/>
  <c r="L26" i="3" s="1"/>
  <c r="AK71" i="2"/>
  <c r="BC79" i="2"/>
  <c r="L43" i="3" s="1"/>
  <c r="W43" i="3" s="1"/>
  <c r="BD122" i="2"/>
  <c r="W58" i="5" s="1"/>
  <c r="BD123" i="2"/>
  <c r="W59" i="5" s="1"/>
  <c r="BC83" i="2"/>
  <c r="L47" i="3" s="1"/>
  <c r="W47" i="3" s="1"/>
  <c r="AQ71" i="2" l="1"/>
  <c r="L36" i="3"/>
  <c r="W36" i="3" s="1"/>
  <c r="AQ83" i="2"/>
  <c r="AQ70" i="2"/>
  <c r="W49" i="5"/>
  <c r="W42" i="5"/>
  <c r="W57" i="5"/>
  <c r="W38" i="3"/>
  <c r="W40" i="3"/>
  <c r="W39" i="3"/>
  <c r="W37" i="3"/>
  <c r="W33" i="3"/>
  <c r="W31" i="3"/>
  <c r="W26" i="3"/>
  <c r="W28" i="3"/>
  <c r="W25" i="3"/>
  <c r="W27" i="3"/>
  <c r="W30" i="3"/>
  <c r="W24" i="3"/>
  <c r="W29" i="3"/>
  <c r="W32" i="3"/>
  <c r="W42" i="3"/>
  <c r="AH86" i="5"/>
  <c r="AH87" i="5" s="1"/>
  <c r="L38" i="5"/>
  <c r="W80" i="5" l="1"/>
  <c r="P85" i="5"/>
  <c r="P87" i="5" s="1"/>
  <c r="W35" i="3"/>
  <c r="AH114" i="3" s="1"/>
  <c r="W23" i="3"/>
  <c r="AH115" i="3"/>
  <c r="AH113" i="3" l="1"/>
  <c r="AM87" i="5"/>
  <c r="L81" i="3"/>
  <c r="AH112" i="3" l="1"/>
  <c r="W50" i="3"/>
  <c r="W49" i="3" s="1"/>
  <c r="U50" i="3"/>
  <c r="AA50" i="3" s="1"/>
  <c r="AH116" i="3" l="1"/>
  <c r="AH117" i="3" s="1"/>
  <c r="W81" i="3"/>
  <c r="AA81" i="3" s="1"/>
  <c r="P113" i="3" l="1"/>
  <c r="P112" i="3"/>
  <c r="P117" i="3" l="1"/>
  <c r="AM117" i="3" s="1"/>
</calcChain>
</file>

<file path=xl/sharedStrings.xml><?xml version="1.0" encoding="utf-8"?>
<sst xmlns="http://schemas.openxmlformats.org/spreadsheetml/2006/main" count="793" uniqueCount="293">
  <si>
    <t>（別紙1-1）</t>
  </si>
  <si>
    <t>令和５年度被害者保護増進等事業費補助金（社会復帰促進事業（ネットワーク構築支援費））計画・経費所要額調書兼収支計算書（基本項目）</t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キホン</t>
    </rPh>
    <rPh sb="61" eb="63">
      <t>コウモク</t>
    </rPh>
    <phoneticPr fontId="3"/>
  </si>
  <si>
    <t>１．実施をした補助対象事業の内容</t>
    <rPh sb="2" eb="4">
      <t>ジッシ</t>
    </rPh>
    <rPh sb="7" eb="9">
      <t>ホジョ</t>
    </rPh>
    <rPh sb="9" eb="11">
      <t>タイショウ</t>
    </rPh>
    <rPh sb="11" eb="13">
      <t>ジギョウ</t>
    </rPh>
    <rPh sb="14" eb="16">
      <t>ナイヨウ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</si>
  <si>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</si>
  <si>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財源区分</t>
    <rPh sb="0" eb="2">
      <t>ザイゲン</t>
    </rPh>
    <rPh sb="2" eb="4">
      <t>クブン</t>
    </rPh>
    <phoneticPr fontId="3"/>
  </si>
  <si>
    <t>実施年月</t>
    <rPh sb="0" eb="2">
      <t>ジッシ</t>
    </rPh>
    <rPh sb="2" eb="4">
      <t>ネンゲツ</t>
    </rPh>
    <phoneticPr fontId="3"/>
  </si>
  <si>
    <t>備考</t>
    <rPh sb="0" eb="2">
      <t>ビコウ</t>
    </rPh>
    <phoneticPr fontId="3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</si>
  <si>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3"/>
  </si>
  <si>
    <t>金額</t>
    <rPh sb="0" eb="2">
      <t>キンガク</t>
    </rPh>
    <phoneticPr fontId="3"/>
  </si>
  <si>
    <t>積算内訳</t>
    <rPh sb="0" eb="2">
      <t>セキサン</t>
    </rPh>
    <rPh sb="2" eb="4">
      <t>ウチワケ</t>
    </rPh>
    <phoneticPr fontId="3"/>
  </si>
  <si>
    <t>補助金申請額</t>
    <rPh sb="0" eb="3">
      <t>ホジョキン</t>
    </rPh>
    <rPh sb="3" eb="5">
      <t>シンセイ</t>
    </rPh>
    <rPh sb="5" eb="6">
      <t>ガク</t>
    </rPh>
    <phoneticPr fontId="3"/>
  </si>
  <si>
    <t>自己負担額</t>
    <rPh sb="0" eb="2">
      <t>ジコ</t>
    </rPh>
    <rPh sb="2" eb="4">
      <t>フタン</t>
    </rPh>
    <rPh sb="4" eb="5">
      <t>ガク</t>
    </rPh>
    <phoneticPr fontId="3"/>
  </si>
  <si>
    <t>(1)人材雇用費</t>
    <rPh sb="3" eb="5">
      <t>ジンザイ</t>
    </rPh>
    <rPh sb="5" eb="8">
      <t>コヨウヒ</t>
    </rPh>
    <phoneticPr fontId="3"/>
  </si>
  <si>
    <t>(2)求人情報発信費</t>
    <rPh sb="3" eb="5">
      <t>キュウジン</t>
    </rPh>
    <rPh sb="5" eb="7">
      <t>ジョウホウ</t>
    </rPh>
    <rPh sb="7" eb="9">
      <t>ハッシン</t>
    </rPh>
    <rPh sb="9" eb="10">
      <t>ヒ</t>
    </rPh>
    <phoneticPr fontId="3"/>
  </si>
  <si>
    <t>(3)印刷製本費</t>
    <rPh sb="3" eb="5">
      <t>インサツ</t>
    </rPh>
    <rPh sb="5" eb="7">
      <t>セイホン</t>
    </rPh>
    <rPh sb="7" eb="8">
      <t>ヒ</t>
    </rPh>
    <phoneticPr fontId="3"/>
  </si>
  <si>
    <t>(4)備品類導入費</t>
    <rPh sb="3" eb="6">
      <t>ビヒンルイ</t>
    </rPh>
    <rPh sb="6" eb="9">
      <t>ドウニュウヒ</t>
    </rPh>
    <phoneticPr fontId="3"/>
  </si>
  <si>
    <t>メーカー・出版社名</t>
    <rPh sb="5" eb="8">
      <t>シュッパンシャ</t>
    </rPh>
    <rPh sb="8" eb="9">
      <t>メイ</t>
    </rPh>
    <phoneticPr fontId="3"/>
  </si>
  <si>
    <t>型番(図書コード)</t>
    <rPh sb="0" eb="2">
      <t>カタバン</t>
    </rPh>
    <rPh sb="3" eb="5">
      <t>トショ</t>
    </rPh>
    <phoneticPr fontId="3"/>
  </si>
  <si>
    <t>（5）旅費</t>
    <rPh sb="3" eb="5">
      <t>リョヒ</t>
    </rPh>
    <phoneticPr fontId="3"/>
  </si>
  <si>
    <t>訪問先住所</t>
    <rPh sb="0" eb="3">
      <t>ホウモンサキ</t>
    </rPh>
    <rPh sb="3" eb="5">
      <t>ジュウショ</t>
    </rPh>
    <phoneticPr fontId="3"/>
  </si>
  <si>
    <t>合　　　計</t>
    <rPh sb="0" eb="1">
      <t>ゴウ</t>
    </rPh>
    <rPh sb="4" eb="5">
      <t>ケイ</t>
    </rPh>
    <phoneticPr fontId="3"/>
  </si>
  <si>
    <t>２.高次脳機能障害者(患者)の受入状況</t>
    <rPh sb="2" eb="4">
      <t>コウジ</t>
    </rPh>
    <rPh sb="4" eb="7">
      <t>ノウキノウ</t>
    </rPh>
    <rPh sb="7" eb="10">
      <t>ショウガイシャ</t>
    </rPh>
    <rPh sb="11" eb="13">
      <t>カンジャ</t>
    </rPh>
    <rPh sb="15" eb="17">
      <t>ウケイレ</t>
    </rPh>
    <rPh sb="17" eb="19">
      <t>ジョウキョウ</t>
    </rPh>
    <phoneticPr fontId="3"/>
  </si>
  <si>
    <t>受入（利用）期間</t>
    <rPh sb="3" eb="5">
      <t>リヨウ</t>
    </rPh>
    <phoneticPr fontId="3"/>
  </si>
  <si>
    <t>実受入（利用）延べ人数</t>
    <rPh sb="0" eb="1">
      <t>ジツ</t>
    </rPh>
    <rPh sb="4" eb="6">
      <t>リヨウ</t>
    </rPh>
    <phoneticPr fontId="3"/>
  </si>
  <si>
    <t>実受入（利用）延べ日数</t>
    <rPh sb="0" eb="1">
      <t>ジツ</t>
    </rPh>
    <rPh sb="4" eb="6">
      <t>リヨウ</t>
    </rPh>
    <rPh sb="9" eb="11">
      <t>ニッスウ</t>
    </rPh>
    <phoneticPr fontId="3"/>
  </si>
  <si>
    <t>見込み延べ人数</t>
    <rPh sb="0" eb="2">
      <t>ミコ</t>
    </rPh>
    <rPh sb="3" eb="4">
      <t>ノ</t>
    </rPh>
    <rPh sb="5" eb="7">
      <t>ニンズウ</t>
    </rPh>
    <phoneticPr fontId="3"/>
  </si>
  <si>
    <t>～</t>
  </si>
  <si>
    <t>合計</t>
    <rPh sb="0" eb="2">
      <t>ゴウケイ</t>
    </rPh>
    <phoneticPr fontId="3"/>
  </si>
  <si>
    <t>名</t>
    <rPh sb="0" eb="1">
      <t>メイ</t>
    </rPh>
    <phoneticPr fontId="3"/>
  </si>
  <si>
    <t>日</t>
    <rPh sb="0" eb="1">
      <t>ニチ</t>
    </rPh>
    <phoneticPr fontId="3"/>
  </si>
  <si>
    <t>名程度</t>
    <rPh sb="0" eb="1">
      <t>メイ</t>
    </rPh>
    <rPh sb="1" eb="3">
      <t>テイド</t>
    </rPh>
    <phoneticPr fontId="3"/>
  </si>
  <si>
    <t>(本交付申請日)</t>
  </si>
  <si>
    <t>（脳損傷</t>
    <rPh sb="1" eb="2">
      <t>ノウ</t>
    </rPh>
    <rPh sb="2" eb="4">
      <t>ソンショウ</t>
    </rPh>
    <phoneticPr fontId="3"/>
  </si>
  <si>
    <t>その他</t>
    <rPh sb="2" eb="3">
      <t>タ</t>
    </rPh>
    <phoneticPr fontId="3"/>
  </si>
  <si>
    <t>）</t>
  </si>
  <si>
    <t>その他</t>
    <phoneticPr fontId="3"/>
  </si>
  <si>
    <t>内訳：</t>
    <rPh sb="0" eb="2">
      <t>ウチワケ</t>
    </rPh>
    <phoneticPr fontId="3"/>
  </si>
  <si>
    <t>脳損傷</t>
    <rPh sb="0" eb="1">
      <t>ノウ</t>
    </rPh>
    <rPh sb="1" eb="3">
      <t>ソンショウ</t>
    </rPh>
    <phoneticPr fontId="3"/>
  </si>
  <si>
    <t>３.求人情報発信費により実施した企画内容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3"/>
  </si>
  <si>
    <t>実施内容</t>
    <rPh sb="0" eb="2">
      <t>ジッシ</t>
    </rPh>
    <rPh sb="2" eb="4">
      <t>ナイヨウ</t>
    </rPh>
    <phoneticPr fontId="3"/>
  </si>
  <si>
    <t>企画内容</t>
    <rPh sb="0" eb="2">
      <t>キカク</t>
    </rPh>
    <rPh sb="2" eb="4">
      <t>ナイヨウ</t>
    </rPh>
    <phoneticPr fontId="3"/>
  </si>
  <si>
    <t>４.備品類導入費により導入をした備品等の導入理由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6" eb="18">
      <t>ビヒン</t>
    </rPh>
    <rPh sb="18" eb="19">
      <t>トウ</t>
    </rPh>
    <rPh sb="20" eb="22">
      <t>ドウニュウ</t>
    </rPh>
    <rPh sb="22" eb="24">
      <t>リユウ</t>
    </rPh>
    <phoneticPr fontId="3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</si>
  <si>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3"/>
  </si>
  <si>
    <t>５.補助対象事業に関する収支計算書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</si>
  <si>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</si>
  <si>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</si>
  <si>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収支差額(A)-(B)</t>
    <rPh sb="0" eb="2">
      <t>シュウシ</t>
    </rPh>
    <rPh sb="2" eb="4">
      <t>サガク</t>
    </rPh>
    <phoneticPr fontId="3"/>
  </si>
  <si>
    <t>科目</t>
    <rPh sb="0" eb="2">
      <t>カモク</t>
    </rPh>
    <phoneticPr fontId="3"/>
  </si>
  <si>
    <t>予算額</t>
    <rPh sb="0" eb="3">
      <t>ヨサンガク</t>
    </rPh>
    <phoneticPr fontId="3"/>
  </si>
  <si>
    <t>被害者保護増進等事業費補助金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rPh sb="11" eb="14">
      <t>ホジョキン</t>
    </rPh>
    <phoneticPr fontId="3"/>
  </si>
  <si>
    <t>人材雇用費</t>
    <rPh sb="0" eb="2">
      <t>ジンザイ</t>
    </rPh>
    <rPh sb="2" eb="5">
      <t>コヨウヒ</t>
    </rPh>
    <phoneticPr fontId="3"/>
  </si>
  <si>
    <t>自己負担額</t>
    <rPh sb="0" eb="2">
      <t>ジコ</t>
    </rPh>
    <rPh sb="2" eb="5">
      <t>フタンガク</t>
    </rPh>
    <phoneticPr fontId="3"/>
  </si>
  <si>
    <t>求人情報発信費</t>
    <rPh sb="0" eb="2">
      <t>キュウジン</t>
    </rPh>
    <rPh sb="2" eb="4">
      <t>ジョウホウ</t>
    </rPh>
    <rPh sb="4" eb="6">
      <t>ハッシン</t>
    </rPh>
    <rPh sb="6" eb="7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</si>
  <si>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</si>
  <si>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備品購入費</t>
    <rPh sb="0" eb="2">
      <t>ビヒン</t>
    </rPh>
    <rPh sb="2" eb="5">
      <t>コウニュウヒ</t>
    </rPh>
    <phoneticPr fontId="3"/>
  </si>
  <si>
    <t>旅費</t>
    <rPh sb="0" eb="2">
      <t>リョヒ</t>
    </rPh>
    <phoneticPr fontId="3"/>
  </si>
  <si>
    <t>収入合計（A)</t>
    <rPh sb="0" eb="2">
      <t>シュウニュウ</t>
    </rPh>
    <rPh sb="2" eb="4">
      <t>ゴウケイ</t>
    </rPh>
    <phoneticPr fontId="3"/>
  </si>
  <si>
    <t>支出合計（B)</t>
    <rPh sb="0" eb="2">
      <t>シシュツ</t>
    </rPh>
    <rPh sb="2" eb="4">
      <t>ゴウケイ</t>
    </rPh>
    <phoneticPr fontId="3"/>
  </si>
  <si>
    <t>６．補助金交付申請に関する担当者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3"/>
  </si>
  <si>
    <t>郵便物の宛名</t>
    <rPh sb="0" eb="3">
      <t>ユウビンブツ</t>
    </rPh>
    <rPh sb="4" eb="6">
      <t>アテナ</t>
    </rPh>
    <phoneticPr fontId="3"/>
  </si>
  <si>
    <t>郵便物の送付先住所</t>
    <rPh sb="0" eb="3">
      <t>ユウビンブツ</t>
    </rPh>
    <rPh sb="4" eb="7">
      <t>ソウフサキ</t>
    </rPh>
    <rPh sb="7" eb="9">
      <t>ジュウショ</t>
    </rPh>
    <phoneticPr fontId="3"/>
  </si>
  <si>
    <t>所属</t>
    <rPh sb="0" eb="2">
      <t>ショゾク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</si>
  <si>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</si>
  <si>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</si>
  <si>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電話番号</t>
    <rPh sb="0" eb="4">
      <t>デンワバンゴウ</t>
    </rPh>
    <phoneticPr fontId="3"/>
  </si>
  <si>
    <t>e-mail</t>
  </si>
  <si>
    <t>担当者①</t>
    <rPh sb="0" eb="3">
      <t>タントウシャ</t>
    </rPh>
    <phoneticPr fontId="3"/>
  </si>
  <si>
    <t>担当者②</t>
    <rPh sb="0" eb="3">
      <t>タントウシャ</t>
    </rPh>
    <phoneticPr fontId="3"/>
  </si>
  <si>
    <t>（別紙1-2）</t>
  </si>
  <si>
    <t>令和５年度被害者保護増進等事業費補助金（社会復帰促進事業（ネットワーク構築支援費））計画・経費所要額調書兼収支計算書（加算項目）</t>
    <rPh sb="16" eb="19">
      <t>ホジョキン</t>
    </rPh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カサン</t>
    </rPh>
    <rPh sb="61" eb="63">
      <t>コウモク</t>
    </rPh>
    <phoneticPr fontId="3"/>
  </si>
  <si>
    <t>(1)ネットワーク構築支援</t>
    <rPh sb="9" eb="11">
      <t>コウチク</t>
    </rPh>
    <rPh sb="11" eb="13">
      <t>シエン</t>
    </rPh>
    <phoneticPr fontId="3"/>
  </si>
  <si>
    <t>(2)研修・勉強会等 開催・参加</t>
    <rPh sb="3" eb="5">
      <t>ケンシュウ</t>
    </rPh>
    <rPh sb="6" eb="8">
      <t>ベンキョウ</t>
    </rPh>
    <rPh sb="8" eb="9">
      <t>カイ</t>
    </rPh>
    <rPh sb="9" eb="10">
      <t>トウ</t>
    </rPh>
    <rPh sb="11" eb="13">
      <t>カイサイ</t>
    </rPh>
    <rPh sb="14" eb="16">
      <t>サンカ</t>
    </rPh>
    <phoneticPr fontId="3"/>
  </si>
  <si>
    <t>　⑤旅費</t>
    <rPh sb="2" eb="4">
      <t>リョヒ</t>
    </rPh>
    <phoneticPr fontId="3"/>
  </si>
  <si>
    <t>イ　開催</t>
    <rPh sb="2" eb="4">
      <t>カイサイ</t>
    </rPh>
    <phoneticPr fontId="3"/>
  </si>
  <si>
    <t>実施場所</t>
    <rPh sb="0" eb="2">
      <t>ジッシ</t>
    </rPh>
    <rPh sb="2" eb="4">
      <t>バショ</t>
    </rPh>
    <phoneticPr fontId="3"/>
  </si>
  <si>
    <t>ロ　参加</t>
    <rPh sb="2" eb="4">
      <t>サンカ</t>
    </rPh>
    <phoneticPr fontId="3"/>
  </si>
  <si>
    <t>　⑥諸謝金</t>
    <rPh sb="2" eb="3">
      <t>ショ</t>
    </rPh>
    <rPh sb="3" eb="5">
      <t>シャキン</t>
    </rPh>
    <phoneticPr fontId="3"/>
  </si>
  <si>
    <t>イ　開催</t>
  </si>
  <si>
    <t>　⑦使用料</t>
    <rPh sb="2" eb="5">
      <t>シヨウリョウ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</si>
  <si>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</si>
  <si>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</si>
  <si>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　⑧研修等参加費</t>
    <rPh sb="2" eb="5">
      <t>ケンシュウトウ</t>
    </rPh>
    <rPh sb="5" eb="7">
      <t>サンカ</t>
    </rPh>
    <rPh sb="7" eb="8">
      <t>ヒ</t>
    </rPh>
    <phoneticPr fontId="3"/>
  </si>
  <si>
    <t>２.補助対象事業に関する収支計算書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</si>
  <si>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ネットワーク構築支援</t>
    <rPh sb="6" eb="10">
      <t>コウチクシエン</t>
    </rPh>
    <phoneticPr fontId="3"/>
  </si>
  <si>
    <t>研修・勉強会等 開催・参加</t>
  </si>
  <si>
    <t>法人番号</t>
    <rPh sb="0" eb="2">
      <t>ホウジン</t>
    </rPh>
    <rPh sb="2" eb="4">
      <t>バンゴウ</t>
    </rPh>
    <phoneticPr fontId="3"/>
  </si>
  <si>
    <t>1110352538111</t>
    <phoneticPr fontId="8"/>
  </si>
  <si>
    <t>郵便番号</t>
    <rPh sb="0" eb="2">
      <t>ユウビン</t>
    </rPh>
    <rPh sb="2" eb="4">
      <t>バンゴウ</t>
    </rPh>
    <phoneticPr fontId="3"/>
  </si>
  <si>
    <t>100-8918</t>
  </si>
  <si>
    <t>文書番号</t>
    <rPh sb="0" eb="2">
      <t>ブンショ</t>
    </rPh>
    <rPh sb="2" eb="4">
      <t>バンゴウ</t>
    </rPh>
    <phoneticPr fontId="3"/>
  </si>
  <si>
    <t>社福国第1号</t>
    <rPh sb="0" eb="2">
      <t>シャフク</t>
    </rPh>
    <rPh sb="2" eb="3">
      <t>クニ</t>
    </rPh>
    <rPh sb="3" eb="4">
      <t>ダイ</t>
    </rPh>
    <rPh sb="5" eb="6">
      <t>ゴウ</t>
    </rPh>
    <phoneticPr fontId="8"/>
  </si>
  <si>
    <t>受取人住所</t>
    <rPh sb="0" eb="2">
      <t>ウケトリ</t>
    </rPh>
    <rPh sb="2" eb="3">
      <t>ニン</t>
    </rPh>
    <rPh sb="3" eb="5">
      <t>ジュウショ</t>
    </rPh>
    <phoneticPr fontId="3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</si>
  <si>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3"/>
  </si>
  <si>
    <t>申請日</t>
    <rPh sb="0" eb="3">
      <t>シンセイビ</t>
    </rPh>
    <phoneticPr fontId="3"/>
  </si>
  <si>
    <t>ﾌﾘｶﾞﾅ</t>
  </si>
  <si>
    <t>ﾄｳｷｮｳﾄﾁﾖﾀﾞｸｶｽﾐｶﾞｾｷ</t>
  </si>
  <si>
    <t>東京都千代田区霞が関2-1-3</t>
    <phoneticPr fontId="8"/>
  </si>
  <si>
    <t>口座名義人</t>
    <rPh sb="0" eb="2">
      <t>コウザ</t>
    </rPh>
    <rPh sb="2" eb="5">
      <t>メイギニン</t>
    </rPh>
    <phoneticPr fontId="3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</si>
  <si>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3"/>
  </si>
  <si>
    <t>事業者名</t>
    <rPh sb="0" eb="3">
      <t>ジギョウシャ</t>
    </rPh>
    <rPh sb="3" eb="4">
      <t>メイ</t>
    </rPh>
    <phoneticPr fontId="3"/>
  </si>
  <si>
    <t>社会福祉法人国交会 自動車苑</t>
    <phoneticPr fontId="8"/>
  </si>
  <si>
    <t>ｼｬｶｲﾌｸｼﾎｳｼﾞﾝｺｯｺｳｶｲ ｼﾞﾄﾞｳｼｬｴﾝ ﾘｼﾞﾁｮｳ ｺｸﾄﾞ ﾀﾛｳ</t>
  </si>
  <si>
    <t>事業所名</t>
    <rPh sb="0" eb="3">
      <t>ジギョウショ</t>
    </rPh>
    <rPh sb="3" eb="4">
      <t>メイ</t>
    </rPh>
    <phoneticPr fontId="3"/>
  </si>
  <si>
    <t>千代田リハビリテーションセンター</t>
    <rPh sb="0" eb="3">
      <t>チヨダ</t>
    </rPh>
    <phoneticPr fontId="8"/>
  </si>
  <si>
    <t>振込先金融機関</t>
    <rPh sb="0" eb="3">
      <t>フリコミサキ</t>
    </rPh>
    <rPh sb="3" eb="5">
      <t>キンユウ</t>
    </rPh>
    <rPh sb="5" eb="7">
      <t>キカン</t>
    </rPh>
    <phoneticPr fontId="3"/>
  </si>
  <si>
    <t>国土交通銀行</t>
    <rPh sb="0" eb="4">
      <t>コクドコウツウ</t>
    </rPh>
    <rPh sb="4" eb="6">
      <t>ギンコウ</t>
    </rPh>
    <phoneticPr fontId="8"/>
  </si>
  <si>
    <t>金融機関コード</t>
    <rPh sb="0" eb="4">
      <t>キンユウキカン</t>
    </rPh>
    <phoneticPr fontId="6"/>
  </si>
  <si>
    <t>0001</t>
    <phoneticPr fontId="8"/>
  </si>
  <si>
    <t>代表者名</t>
    <rPh sb="0" eb="3">
      <t>ダイヒョウシャ</t>
    </rPh>
    <rPh sb="3" eb="4">
      <t>メイ</t>
    </rPh>
    <phoneticPr fontId="3"/>
  </si>
  <si>
    <t>理事長　国土　太郎</t>
    <phoneticPr fontId="8"/>
  </si>
  <si>
    <t>支店</t>
    <rPh sb="0" eb="2">
      <t>シテン</t>
    </rPh>
    <phoneticPr fontId="3"/>
  </si>
  <si>
    <t>霞が関支店</t>
    <rPh sb="0" eb="1">
      <t>カスミ</t>
    </rPh>
    <rPh sb="2" eb="3">
      <t>セキ</t>
    </rPh>
    <rPh sb="3" eb="5">
      <t>シテン</t>
    </rPh>
    <phoneticPr fontId="8"/>
  </si>
  <si>
    <t>支店コード</t>
    <rPh sb="0" eb="2">
      <t>シテン</t>
    </rPh>
    <phoneticPr fontId="6"/>
  </si>
  <si>
    <t>003</t>
    <phoneticPr fontId="8"/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</si>
  <si>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3"/>
  </si>
  <si>
    <t>税抜</t>
  </si>
  <si>
    <t>預金種別</t>
    <rPh sb="0" eb="2">
      <t>ヨキン</t>
    </rPh>
    <rPh sb="2" eb="4">
      <t>シュベツ</t>
    </rPh>
    <phoneticPr fontId="3"/>
  </si>
  <si>
    <t>普通預金</t>
    <rPh sb="0" eb="2">
      <t>フツウ</t>
    </rPh>
    <rPh sb="2" eb="4">
      <t>ヨキン</t>
    </rPh>
    <phoneticPr fontId="8"/>
  </si>
  <si>
    <t>地域連携支援の実施時間数</t>
    <phoneticPr fontId="8"/>
  </si>
  <si>
    <t>週30時間以上</t>
  </si>
  <si>
    <t>口座番号</t>
    <rPh sb="0" eb="2">
      <t>コウザ</t>
    </rPh>
    <rPh sb="2" eb="4">
      <t>バンゴウ</t>
    </rPh>
    <phoneticPr fontId="3"/>
  </si>
  <si>
    <t>123456</t>
    <phoneticPr fontId="8"/>
  </si>
  <si>
    <r>
      <t xml:space="preserve">高次脳機能障害者(患者)の受入（利用）状況 </t>
    </r>
    <r>
      <rPr>
        <sz val="10"/>
        <color rgb="FFFF0000"/>
        <rFont val="游ゴシック"/>
        <family val="3"/>
        <charset val="128"/>
        <scheme val="minor"/>
      </rPr>
      <t>見本</t>
    </r>
    <rPh sb="0" eb="2">
      <t>コウジ</t>
    </rPh>
    <rPh sb="2" eb="5">
      <t>ノウキノウ</t>
    </rPh>
    <rPh sb="5" eb="8">
      <t>ショウガイシャ</t>
    </rPh>
    <rPh sb="16" eb="18">
      <t>リヨウ</t>
    </rPh>
    <rPh sb="22" eb="24">
      <t>ミホン</t>
    </rPh>
    <phoneticPr fontId="3"/>
  </si>
  <si>
    <t>受入（利用）者</t>
    <rPh sb="0" eb="1">
      <t>ウ</t>
    </rPh>
    <rPh sb="1" eb="2">
      <t>イ</t>
    </rPh>
    <rPh sb="3" eb="5">
      <t>リヨウ</t>
    </rPh>
    <rPh sb="6" eb="7">
      <t>シャ</t>
    </rPh>
    <phoneticPr fontId="3"/>
  </si>
  <si>
    <t>受入（利用）開始日</t>
    <rPh sb="0" eb="2">
      <t>ウケイレ</t>
    </rPh>
    <rPh sb="3" eb="5">
      <t>リヨウ</t>
    </rPh>
    <rPh sb="6" eb="9">
      <t>カイシビ</t>
    </rPh>
    <phoneticPr fontId="3"/>
  </si>
  <si>
    <t>受入（利用）終了日</t>
    <rPh sb="0" eb="2">
      <t>ウケイレ</t>
    </rPh>
    <rPh sb="3" eb="5">
      <t>リヨウ</t>
    </rPh>
    <rPh sb="6" eb="9">
      <t>シュウリョウビ</t>
    </rPh>
    <phoneticPr fontId="3"/>
  </si>
  <si>
    <t>期間</t>
    <rPh sb="0" eb="2">
      <t>キカン</t>
    </rPh>
    <phoneticPr fontId="3"/>
  </si>
  <si>
    <t>区分</t>
    <rPh sb="0" eb="2">
      <t>クブン</t>
    </rPh>
    <phoneticPr fontId="3"/>
  </si>
  <si>
    <t>延べ人数</t>
    <rPh sb="0" eb="1">
      <t>ノ</t>
    </rPh>
    <rPh sb="2" eb="4">
      <t>ニンズウ</t>
    </rPh>
    <phoneticPr fontId="3"/>
  </si>
  <si>
    <t>延べ日数</t>
    <rPh sb="0" eb="1">
      <t>ノ</t>
    </rPh>
    <rPh sb="2" eb="4">
      <t>ニッスウ</t>
    </rPh>
    <phoneticPr fontId="3"/>
  </si>
  <si>
    <t>A</t>
    <phoneticPr fontId="8"/>
  </si>
  <si>
    <t>脳損傷</t>
  </si>
  <si>
    <t>脳損傷</t>
    <rPh sb="0" eb="3">
      <t>ノウソンショウ</t>
    </rPh>
    <phoneticPr fontId="3"/>
  </si>
  <si>
    <t>B</t>
    <phoneticPr fontId="8"/>
  </si>
  <si>
    <t>C</t>
    <phoneticPr fontId="8"/>
  </si>
  <si>
    <t>D</t>
    <phoneticPr fontId="8"/>
  </si>
  <si>
    <t>今後の受入（利用）見込み延べ人数</t>
    <rPh sb="6" eb="8">
      <t>リヨウ</t>
    </rPh>
    <phoneticPr fontId="3"/>
  </si>
  <si>
    <t>E</t>
    <phoneticPr fontId="8"/>
  </si>
  <si>
    <t>F</t>
    <phoneticPr fontId="8"/>
  </si>
  <si>
    <t>その他</t>
  </si>
  <si>
    <t>G</t>
    <phoneticPr fontId="8"/>
  </si>
  <si>
    <r>
      <rPr>
        <b/>
        <sz val="10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①人材雇用費</t>
    </r>
    <rPh sb="5" eb="7">
      <t>ジンザイ</t>
    </rPh>
    <rPh sb="7" eb="9">
      <t>コヨウ</t>
    </rPh>
    <rPh sb="9" eb="10">
      <t>ヒ</t>
    </rPh>
    <phoneticPr fontId="3"/>
  </si>
  <si>
    <t>分類</t>
    <rPh sb="0" eb="2">
      <t>ブンルイ</t>
    </rPh>
    <phoneticPr fontId="3"/>
  </si>
  <si>
    <t>対象職員</t>
    <rPh sb="0" eb="2">
      <t>タイショウ</t>
    </rPh>
    <rPh sb="2" eb="4">
      <t>ショクイン</t>
    </rPh>
    <phoneticPr fontId="3"/>
  </si>
  <si>
    <t>雇用形態</t>
    <rPh sb="0" eb="2">
      <t>コヨウ</t>
    </rPh>
    <rPh sb="2" eb="4">
      <t>ケイタイ</t>
    </rPh>
    <phoneticPr fontId="3"/>
  </si>
  <si>
    <t>補助金対象経費</t>
    <rPh sb="0" eb="3">
      <t>ホジョキン</t>
    </rPh>
    <rPh sb="3" eb="5">
      <t>タイショウ</t>
    </rPh>
    <rPh sb="5" eb="7">
      <t>ケイヒ</t>
    </rPh>
    <phoneticPr fontId="3"/>
  </si>
  <si>
    <t>実施年月</t>
    <rPh sb="0" eb="4">
      <t>ジッシネンゲツ</t>
    </rPh>
    <phoneticPr fontId="3"/>
  </si>
  <si>
    <t>対象月数</t>
    <rPh sb="0" eb="2">
      <t>タイショウ</t>
    </rPh>
    <rPh sb="2" eb="4">
      <t>ツキスウ</t>
    </rPh>
    <phoneticPr fontId="3"/>
  </si>
  <si>
    <t>補助金申請額</t>
    <rPh sb="0" eb="3">
      <t>ホジョキン</t>
    </rPh>
    <rPh sb="3" eb="6">
      <t>シンセイガク</t>
    </rPh>
    <phoneticPr fontId="3"/>
  </si>
  <si>
    <t>正社員</t>
    <rPh sb="0" eb="3">
      <t>セイシャイン</t>
    </rPh>
    <phoneticPr fontId="11"/>
  </si>
  <si>
    <t>パート</t>
  </si>
  <si>
    <t>アルバイト</t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</si>
  <si>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②求人情報発信費</t>
    </r>
    <rPh sb="5" eb="7">
      <t>キュウジン</t>
    </rPh>
    <rPh sb="7" eb="9">
      <t>ジョウホウ</t>
    </rPh>
    <rPh sb="9" eb="11">
      <t>ハッシン</t>
    </rPh>
    <rPh sb="11" eb="12">
      <t>ヒ</t>
    </rPh>
    <phoneticPr fontId="3"/>
  </si>
  <si>
    <t>税抜金額</t>
    <rPh sb="0" eb="2">
      <t>ゼイヌ</t>
    </rPh>
    <rPh sb="2" eb="4">
      <t>キンガク</t>
    </rPh>
    <phoneticPr fontId="3"/>
  </si>
  <si>
    <t>消費税</t>
    <rPh sb="0" eb="3">
      <t>ショウヒゼイ</t>
    </rPh>
    <phoneticPr fontId="3"/>
  </si>
  <si>
    <t>税込金額</t>
    <rPh sb="0" eb="2">
      <t>ゼイコ</t>
    </rPh>
    <rPh sb="2" eb="4">
      <t>キンガク</t>
    </rPh>
    <phoneticPr fontId="3"/>
  </si>
  <si>
    <t>補助金申請額</t>
    <rPh sb="0" eb="6">
      <t>ホジョキンシンセイガク</t>
    </rPh>
    <phoneticPr fontId="3"/>
  </si>
  <si>
    <t>運営会社名</t>
    <rPh sb="0" eb="2">
      <t>ウンエイ</t>
    </rPh>
    <rPh sb="3" eb="4">
      <t>シャ</t>
    </rPh>
    <rPh sb="4" eb="5">
      <t>メイ</t>
    </rPh>
    <phoneticPr fontId="3"/>
  </si>
  <si>
    <t>サイトURL及び成果物の名称</t>
    <rPh sb="6" eb="7">
      <t>オヨ</t>
    </rPh>
    <rPh sb="8" eb="11">
      <t>セイカブツ</t>
    </rPh>
    <rPh sb="12" eb="14">
      <t>メイショウ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</si>
  <si>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</si>
  <si>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</si>
  <si>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掲載日</t>
    <rPh sb="0" eb="3">
      <t>ケイサイビ</t>
    </rPh>
    <phoneticPr fontId="3"/>
  </si>
  <si>
    <t>実施する企画内容</t>
    <rPh sb="0" eb="2">
      <t>ジッシ</t>
    </rPh>
    <rPh sb="4" eb="6">
      <t>キカク</t>
    </rPh>
    <rPh sb="6" eb="8">
      <t>ナイヨウ</t>
    </rPh>
    <phoneticPr fontId="3"/>
  </si>
  <si>
    <t>職員募集ウェブサイト掲載</t>
    <rPh sb="0" eb="4">
      <t>ショクインボシュウ</t>
    </rPh>
    <rPh sb="10" eb="12">
      <t>ケイサイ</t>
    </rPh>
    <phoneticPr fontId="8"/>
  </si>
  <si>
    <t>株A</t>
    <rPh sb="0" eb="1">
      <t>カブ</t>
    </rPh>
    <phoneticPr fontId="8"/>
  </si>
  <si>
    <t>XX/XXXX.XX</t>
  </si>
  <si>
    <t>●●の資格を有した者の採用をするため</t>
    <rPh sb="3" eb="5">
      <t>シカク</t>
    </rPh>
    <rPh sb="9" eb="10">
      <t>シャ</t>
    </rPh>
    <rPh sb="11" eb="13">
      <t>サイヨウ</t>
    </rPh>
    <phoneticPr fontId="8"/>
  </si>
  <si>
    <t>求人折り込みチラシ配布</t>
    <rPh sb="0" eb="2">
      <t>キュウジン</t>
    </rPh>
    <rPh sb="2" eb="3">
      <t>オ</t>
    </rPh>
    <rPh sb="4" eb="5">
      <t>コ</t>
    </rPh>
    <rPh sb="9" eb="11">
      <t>ハイフ</t>
    </rPh>
    <phoneticPr fontId="8"/>
  </si>
  <si>
    <t>株B</t>
    <rPh sb="0" eb="1">
      <t>カブ</t>
    </rPh>
    <phoneticPr fontId="8"/>
  </si>
  <si>
    <t>職員募集！</t>
    <rPh sb="0" eb="2">
      <t>ショクイン</t>
    </rPh>
    <rPh sb="2" eb="4">
      <t>ボシュウ</t>
    </rPh>
    <phoneticPr fontId="11"/>
  </si>
  <si>
    <t>××の時間帯に対応する者を採用するため</t>
    <rPh sb="3" eb="6">
      <t>ジカンタイ</t>
    </rPh>
    <rPh sb="7" eb="9">
      <t>タイオウ</t>
    </rPh>
    <rPh sb="11" eb="12">
      <t>シャ</t>
    </rPh>
    <rPh sb="13" eb="15">
      <t>サイヨウ</t>
    </rPh>
    <phoneticPr fontId="8"/>
  </si>
  <si>
    <t>求人誌掲載</t>
    <rPh sb="0" eb="3">
      <t>キュウジンシ</t>
    </rPh>
    <rPh sb="3" eb="5">
      <t>ケイサイ</t>
    </rPh>
    <phoneticPr fontId="8"/>
  </si>
  <si>
    <t>C株</t>
    <rPh sb="1" eb="2">
      <t>カブ</t>
    </rPh>
    <phoneticPr fontId="8"/>
  </si>
  <si>
    <t>△△の資格を有した者の採用をするため</t>
    <rPh sb="3" eb="5">
      <t>シカク</t>
    </rPh>
    <rPh sb="11" eb="13">
      <t>サイヨウ</t>
    </rPh>
    <phoneticPr fontId="8"/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</si>
  <si>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③印刷製本費</t>
    </r>
    <rPh sb="5" eb="7">
      <t>インサツ</t>
    </rPh>
    <rPh sb="7" eb="9">
      <t>セイホン</t>
    </rPh>
    <rPh sb="9" eb="10">
      <t>ヒ</t>
    </rPh>
    <phoneticPr fontId="3"/>
  </si>
  <si>
    <t>パンフレット、チラシの作成を行う場合</t>
    <rPh sb="11" eb="13">
      <t>サクセイ</t>
    </rPh>
    <rPh sb="14" eb="15">
      <t>オコナ</t>
    </rPh>
    <rPh sb="16" eb="18">
      <t>バアイ</t>
    </rPh>
    <phoneticPr fontId="3"/>
  </si>
  <si>
    <t>活動内容</t>
    <rPh sb="0" eb="2">
      <t>カツドウ</t>
    </rPh>
    <rPh sb="2" eb="4">
      <t>ナイヨウ</t>
    </rPh>
    <phoneticPr fontId="3"/>
  </si>
  <si>
    <t>受注社名</t>
    <rPh sb="0" eb="2">
      <t>ジュチュウ</t>
    </rPh>
    <rPh sb="3" eb="4">
      <t>メイ</t>
    </rPh>
    <phoneticPr fontId="3"/>
  </si>
  <si>
    <t>単位</t>
    <rPh sb="0" eb="2">
      <t>タンイ</t>
    </rPh>
    <phoneticPr fontId="3"/>
  </si>
  <si>
    <t>費用の別</t>
    <rPh sb="0" eb="2">
      <t>ヒヨウ</t>
    </rPh>
    <rPh sb="3" eb="4">
      <t>ベツ</t>
    </rPh>
    <phoneticPr fontId="3"/>
  </si>
  <si>
    <t>納品日</t>
    <rPh sb="0" eb="2">
      <t>ノウヒン</t>
    </rPh>
    <phoneticPr fontId="3"/>
  </si>
  <si>
    <t>配布場所・掲載場所の別</t>
    <rPh sb="0" eb="2">
      <t>ハイフ</t>
    </rPh>
    <rPh sb="2" eb="4">
      <t>バショ</t>
    </rPh>
    <rPh sb="5" eb="7">
      <t>ケイサイ</t>
    </rPh>
    <rPh sb="7" eb="9">
      <t>バショ</t>
    </rPh>
    <rPh sb="10" eb="11">
      <t>ベツ</t>
    </rPh>
    <phoneticPr fontId="3"/>
  </si>
  <si>
    <t>具体的内容</t>
    <rPh sb="0" eb="3">
      <t>グタイテキ</t>
    </rPh>
    <rPh sb="3" eb="5">
      <t>ナイヨウ</t>
    </rPh>
    <phoneticPr fontId="3"/>
  </si>
  <si>
    <t>成果物の名称</t>
    <rPh sb="0" eb="3">
      <t>セイカブツ</t>
    </rPh>
    <rPh sb="4" eb="6">
      <t>メイショウ</t>
    </rPh>
    <phoneticPr fontId="3"/>
  </si>
  <si>
    <t>パンフレットの作製</t>
    <rPh sb="7" eb="9">
      <t>サクセイ</t>
    </rPh>
    <phoneticPr fontId="8"/>
  </si>
  <si>
    <t>A株</t>
    <rPh sb="1" eb="2">
      <t>カブ</t>
    </rPh>
    <phoneticPr fontId="11"/>
  </si>
  <si>
    <t>式</t>
    <rPh sb="0" eb="1">
      <t>シキ</t>
    </rPh>
    <phoneticPr fontId="8"/>
  </si>
  <si>
    <t>作製費</t>
  </si>
  <si>
    <t>配布場所</t>
  </si>
  <si>
    <t>別紙一覧のとおり</t>
    <rPh sb="0" eb="2">
      <t>ベッシ</t>
    </rPh>
    <rPh sb="2" eb="4">
      <t>イチラン</t>
    </rPh>
    <phoneticPr fontId="8"/>
  </si>
  <si>
    <t>掲載内容のとおり</t>
    <rPh sb="0" eb="4">
      <t>ケイサイナイヨウ</t>
    </rPh>
    <phoneticPr fontId="8"/>
  </si>
  <si>
    <t>チラシの作製</t>
    <rPh sb="4" eb="6">
      <t>サクセイ</t>
    </rPh>
    <phoneticPr fontId="8"/>
  </si>
  <si>
    <t>株B</t>
    <rPh sb="0" eb="1">
      <t>カブ</t>
    </rPh>
    <phoneticPr fontId="11"/>
  </si>
  <si>
    <t>枚</t>
    <rPh sb="0" eb="1">
      <t>マイ</t>
    </rPh>
    <phoneticPr fontId="8"/>
  </si>
  <si>
    <t>リールレット「リハビリ」の作製</t>
    <rPh sb="13" eb="15">
      <t>サクセイ</t>
    </rPh>
    <phoneticPr fontId="8"/>
  </si>
  <si>
    <t>C株</t>
    <rPh sb="1" eb="2">
      <t>カブ</t>
    </rPh>
    <phoneticPr fontId="11"/>
  </si>
  <si>
    <t>チラシAの作製</t>
    <rPh sb="5" eb="7">
      <t>サクセイ</t>
    </rPh>
    <phoneticPr fontId="8"/>
  </si>
  <si>
    <t>D株</t>
    <rPh sb="1" eb="2">
      <t>カブ</t>
    </rPh>
    <phoneticPr fontId="11"/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</si>
  <si>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④備品類導入費</t>
    </r>
    <rPh sb="5" eb="7">
      <t>ビヒン</t>
    </rPh>
    <rPh sb="7" eb="8">
      <t>ルイ</t>
    </rPh>
    <rPh sb="8" eb="11">
      <t>ドウニュウヒ</t>
    </rPh>
    <phoneticPr fontId="3"/>
  </si>
  <si>
    <t>購入物品名</t>
    <rPh sb="0" eb="2">
      <t>コウニュウ</t>
    </rPh>
    <rPh sb="2" eb="4">
      <t>ブッピン</t>
    </rPh>
    <rPh sb="4" eb="5">
      <t>メイ</t>
    </rPh>
    <phoneticPr fontId="3"/>
  </si>
  <si>
    <t>納品日</t>
    <rPh sb="0" eb="3">
      <t>ノウヒンビ</t>
    </rPh>
    <phoneticPr fontId="3"/>
  </si>
  <si>
    <t>医学図書</t>
    <rPh sb="0" eb="4">
      <t>イガクトショ</t>
    </rPh>
    <phoneticPr fontId="8"/>
  </si>
  <si>
    <t>株AB</t>
    <rPh sb="0" eb="1">
      <t>カブ</t>
    </rPh>
    <phoneticPr fontId="8"/>
  </si>
  <si>
    <t>XX-XXXX</t>
  </si>
  <si>
    <t>冊</t>
    <rPh sb="0" eb="1">
      <t>サツ</t>
    </rPh>
    <phoneticPr fontId="8"/>
  </si>
  <si>
    <t>●●のため</t>
    <phoneticPr fontId="8"/>
  </si>
  <si>
    <t>医学DVD</t>
    <rPh sb="0" eb="2">
      <t>イガク</t>
    </rPh>
    <phoneticPr fontId="8"/>
  </si>
  <si>
    <t>BB株</t>
    <rPh sb="2" eb="3">
      <t>カブ</t>
    </rPh>
    <phoneticPr fontId="8"/>
  </si>
  <si>
    <t>部</t>
    <rPh sb="0" eb="1">
      <t>ブ</t>
    </rPh>
    <phoneticPr fontId="8"/>
  </si>
  <si>
    <t>●●について、△△のため</t>
    <phoneticPr fontId="8"/>
  </si>
  <si>
    <r>
      <rPr>
        <b/>
        <sz val="10"/>
        <rFont val="游ゴシック"/>
        <family val="3"/>
        <charset val="128"/>
        <scheme val="minor"/>
      </rPr>
      <t xml:space="preserve">基本項目 </t>
    </r>
    <r>
      <rPr>
        <sz val="10"/>
        <rFont val="游ゴシック"/>
        <family val="3"/>
        <charset val="128"/>
        <scheme val="minor"/>
      </rPr>
      <t xml:space="preserve">兼 </t>
    </r>
    <r>
      <rPr>
        <b/>
        <sz val="10"/>
        <rFont val="游ゴシック"/>
        <family val="3"/>
        <charset val="128"/>
        <scheme val="minor"/>
      </rPr>
      <t>加算項目</t>
    </r>
    <r>
      <rPr>
        <sz val="10"/>
        <rFont val="游ゴシック"/>
        <family val="3"/>
        <charset val="128"/>
        <scheme val="minor"/>
      </rPr>
      <t>（訪問）⑤旅費</t>
    </r>
    <rPh sb="0" eb="2">
      <t>キホン</t>
    </rPh>
    <rPh sb="2" eb="4">
      <t>コウモク</t>
    </rPh>
    <rPh sb="5" eb="6">
      <t>ケン</t>
    </rPh>
    <rPh sb="7" eb="9">
      <t>カサン</t>
    </rPh>
    <rPh sb="9" eb="11">
      <t>コウモク</t>
    </rPh>
    <rPh sb="12" eb="14">
      <t>ホウモン</t>
    </rPh>
    <rPh sb="16" eb="18">
      <t>リョヒ</t>
    </rPh>
    <phoneticPr fontId="3"/>
  </si>
  <si>
    <t>訪問先名</t>
    <rPh sb="0" eb="3">
      <t>ホウモンサキ</t>
    </rPh>
    <rPh sb="3" eb="4">
      <t>メイ</t>
    </rPh>
    <phoneticPr fontId="3"/>
  </si>
  <si>
    <t>訪問年月</t>
    <rPh sb="0" eb="2">
      <t>ホウモン</t>
    </rPh>
    <rPh sb="2" eb="4">
      <t>ネンゲツ</t>
    </rPh>
    <phoneticPr fontId="3"/>
  </si>
  <si>
    <t>訪問先数</t>
    <rPh sb="0" eb="2">
      <t>ホウモン</t>
    </rPh>
    <rPh sb="2" eb="3">
      <t>サキ</t>
    </rPh>
    <rPh sb="3" eb="4">
      <t>カズ</t>
    </rPh>
    <phoneticPr fontId="3"/>
  </si>
  <si>
    <t xml:space="preserve">提出する「出張等計画書」と内容・金額が合致するよう入力してください。
※1回で複数の訪問先がある場合は、1行にまとめてください
※訪問年月日が昇順(小さい順：日付の若い順)になるよう入力してください。
</t>
    <rPh sb="8" eb="10">
      <t>けいかく</t>
    </rPh>
    <phoneticPr fontId="3" type="Hiragana"/>
  </si>
  <si>
    <t>○○病院、××病院、○×病院</t>
    <phoneticPr fontId="8"/>
  </si>
  <si>
    <t>東京都港区1-1、新宿区2-2、渋谷区3-3</t>
    <rPh sb="0" eb="3">
      <t>トウキョウト</t>
    </rPh>
    <rPh sb="3" eb="5">
      <t>ミナトク</t>
    </rPh>
    <rPh sb="9" eb="12">
      <t>シンジュクク</t>
    </rPh>
    <rPh sb="16" eb="19">
      <t>シブヤク</t>
    </rPh>
    <phoneticPr fontId="11"/>
  </si>
  <si>
    <t>東京都新宿区1-2、新宿区3-3、目黒区4-1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</si>
  <si>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t>東京都新宿区1-2、新宿区3-3、目黒区4-2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</si>
  <si>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t>東京都新宿区1-2、新宿区3-3、目黒区4-3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</si>
  <si>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t>東京都新宿区1-2、新宿区3-3、目黒区4-4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</si>
  <si>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t>××病院、○×病院</t>
    <phoneticPr fontId="8"/>
  </si>
  <si>
    <t>東京都新宿区1-2、新宿区3-3、目黒区4-5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</si>
  <si>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t>○○病院</t>
    <phoneticPr fontId="8"/>
  </si>
  <si>
    <t>東京都品川区××</t>
    <rPh sb="0" eb="3">
      <t>トウキョウト</t>
    </rPh>
    <rPh sb="3" eb="6">
      <t>シナガワク</t>
    </rPh>
    <phoneticPr fontId="11"/>
  </si>
  <si>
    <t>東京都新宿区1-2、新宿区3-3、目黒区4-6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</si>
  <si>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r>
      <rPr>
        <b/>
        <sz val="10"/>
        <color theme="1"/>
        <rFont val="游ゴシック"/>
        <family val="3"/>
        <charset val="128"/>
        <scheme val="minor"/>
      </rPr>
      <t>加算項目</t>
    </r>
    <r>
      <rPr>
        <sz val="10"/>
        <color theme="1"/>
        <rFont val="游ゴシック"/>
        <family val="3"/>
        <charset val="128"/>
        <scheme val="minor"/>
      </rPr>
      <t>（研修等）⑤旅費、⑥諸謝金、⑦使用料、⑧研修等参加費</t>
    </r>
    <rPh sb="0" eb="4">
      <t>カサンコウモク</t>
    </rPh>
    <rPh sb="5" eb="7">
      <t>ケンシュウ</t>
    </rPh>
    <rPh sb="7" eb="8">
      <t>ナド</t>
    </rPh>
    <rPh sb="10" eb="12">
      <t>リョヒ</t>
    </rPh>
    <rPh sb="14" eb="15">
      <t>ショ</t>
    </rPh>
    <rPh sb="15" eb="17">
      <t>シャキン</t>
    </rPh>
    <rPh sb="19" eb="22">
      <t>シヨウリョウ</t>
    </rPh>
    <rPh sb="24" eb="27">
      <t>ケンシュウトウ</t>
    </rPh>
    <rPh sb="27" eb="29">
      <t>サンカ</t>
    </rPh>
    <rPh sb="29" eb="30">
      <t>ヒ</t>
    </rPh>
    <phoneticPr fontId="3"/>
  </si>
  <si>
    <t>イ　開催の場合</t>
    <rPh sb="2" eb="4">
      <t>カイサイ</t>
    </rPh>
    <rPh sb="5" eb="7">
      <t>バアイ</t>
    </rPh>
    <phoneticPr fontId="3"/>
  </si>
  <si>
    <t>研修期間</t>
    <rPh sb="0" eb="2">
      <t>ケンシュウ</t>
    </rPh>
    <rPh sb="2" eb="4">
      <t>キカン</t>
    </rPh>
    <phoneticPr fontId="3"/>
  </si>
  <si>
    <t>講師</t>
    <rPh sb="0" eb="2">
      <t>コウシ</t>
    </rPh>
    <phoneticPr fontId="3"/>
  </si>
  <si>
    <t>旅費</t>
    <rPh sb="0" eb="2">
      <t>りょひ</t>
    </rPh>
    <phoneticPr fontId="3" type="Hiragana"/>
  </si>
  <si>
    <t>諸謝金</t>
    <rPh sb="0" eb="3">
      <t>しょしゃきん</t>
    </rPh>
    <phoneticPr fontId="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</si>
  <si>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3" type="Hiragana"/>
  </si>
  <si>
    <t>研修名</t>
    <rPh sb="0" eb="2">
      <t>ケンシュウ</t>
    </rPh>
    <rPh sb="2" eb="3">
      <t>メイ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</si>
  <si>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</si>
  <si>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</si>
  <si>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r>
      <rPr>
        <sz val="10"/>
        <color rgb="FFFF0000"/>
        <rFont val="游ゴシック"/>
        <family val="3"/>
        <charset val="128"/>
        <scheme val="minor"/>
      </rPr>
      <t>事業所</t>
    </r>
    <r>
      <rPr>
        <sz val="10"/>
        <color theme="1"/>
        <rFont val="游ゴシック"/>
        <family val="3"/>
        <charset val="128"/>
        <scheme val="minor"/>
      </rPr>
      <t>負担額</t>
    </r>
    <rPh sb="0" eb="3">
      <t>ジギョウショ</t>
    </rPh>
    <rPh sb="3" eb="5">
      <t>フタン</t>
    </rPh>
    <rPh sb="5" eb="6">
      <t>ガク</t>
    </rPh>
    <phoneticPr fontId="3"/>
  </si>
  <si>
    <t>諸謝金</t>
    <rPh sb="0" eb="1">
      <t>ショ</t>
    </rPh>
    <rPh sb="1" eb="3">
      <t>シャキン</t>
    </rPh>
    <phoneticPr fontId="3"/>
  </si>
  <si>
    <r>
      <rPr>
        <sz val="10"/>
        <color rgb="FFFF0000"/>
        <rFont val="游ゴシック"/>
        <family val="3"/>
        <charset val="128"/>
        <scheme val="minor"/>
      </rPr>
      <t>事業所</t>
    </r>
    <r>
      <rPr>
        <sz val="10"/>
        <color theme="1"/>
        <rFont val="游ゴシック"/>
        <family val="3"/>
        <charset val="128"/>
        <scheme val="minor"/>
      </rPr>
      <t>負担額</t>
    </r>
    <rPh sb="0" eb="2">
      <t>ジギョウ</t>
    </rPh>
    <rPh sb="2" eb="3">
      <t>ショ</t>
    </rPh>
    <rPh sb="3" eb="6">
      <t>フタンガク</t>
    </rPh>
    <phoneticPr fontId="3"/>
  </si>
  <si>
    <t>会場使用料</t>
    <rPh sb="0" eb="2">
      <t>カイジョウ</t>
    </rPh>
    <rPh sb="2" eb="5">
      <t>シヨウリョウ</t>
    </rPh>
    <phoneticPr fontId="3"/>
  </si>
  <si>
    <t>放送機器使用料</t>
    <rPh sb="0" eb="2">
      <t>ホウソウ</t>
    </rPh>
    <rPh sb="2" eb="4">
      <t>キキ</t>
    </rPh>
    <rPh sb="4" eb="7">
      <t>シヨウリョウ</t>
    </rPh>
    <phoneticPr fontId="3"/>
  </si>
  <si>
    <t>会議費</t>
    <rPh sb="0" eb="3">
      <t>カイギヒ</t>
    </rPh>
    <phoneticPr fontId="3"/>
  </si>
  <si>
    <t>資料費</t>
    <rPh sb="0" eb="2">
      <t>シリョウ</t>
    </rPh>
    <rPh sb="2" eb="3">
      <t>ヒ</t>
    </rPh>
    <phoneticPr fontId="3"/>
  </si>
  <si>
    <r>
      <rPr>
        <sz val="10"/>
        <color rgb="FFFF0000"/>
        <rFont val="游ゴシック"/>
        <family val="3"/>
        <charset val="128"/>
        <scheme val="minor"/>
      </rPr>
      <t>事業所</t>
    </r>
    <r>
      <rPr>
        <sz val="10"/>
        <color theme="1"/>
        <rFont val="游ゴシック"/>
        <family val="3"/>
        <charset val="128"/>
        <scheme val="minor"/>
      </rPr>
      <t>負担額</t>
    </r>
    <rPh sb="0" eb="2">
      <t>ジギョウ</t>
    </rPh>
    <rPh sb="2" eb="3">
      <t>ショ</t>
    </rPh>
    <rPh sb="3" eb="5">
      <t>フタン</t>
    </rPh>
    <rPh sb="5" eb="6">
      <t>ガク</t>
    </rPh>
    <phoneticPr fontId="3"/>
  </si>
  <si>
    <t>補助対象経費</t>
    <rPh sb="0" eb="6">
      <t>ホジョタイショウケイヒ</t>
    </rPh>
    <phoneticPr fontId="3"/>
  </si>
  <si>
    <t>参加者数</t>
    <rPh sb="0" eb="4">
      <t>サンカシャスウ</t>
    </rPh>
    <phoneticPr fontId="3"/>
  </si>
  <si>
    <t>A研修</t>
    <rPh sb="1" eb="3">
      <t>ケンシュウ</t>
    </rPh>
    <phoneticPr fontId="8"/>
  </si>
  <si>
    <t>院長</t>
  </si>
  <si>
    <t>国土　太郎</t>
    <rPh sb="0" eb="2">
      <t>コクド</t>
    </rPh>
    <rPh sb="3" eb="5">
      <t>タロウ</t>
    </rPh>
    <phoneticPr fontId="8"/>
  </si>
  <si>
    <t>Aホール</t>
    <phoneticPr fontId="8"/>
  </si>
  <si>
    <t>○○県○○市○○町1-14-1</t>
    <rPh sb="2" eb="3">
      <t>ケン</t>
    </rPh>
    <rPh sb="5" eb="6">
      <t>シ</t>
    </rPh>
    <rPh sb="8" eb="9">
      <t>チョウ</t>
    </rPh>
    <phoneticPr fontId="8"/>
  </si>
  <si>
    <t>B研修</t>
    <rPh sb="1" eb="3">
      <t>ケンシュウ</t>
    </rPh>
    <phoneticPr fontId="8"/>
  </si>
  <si>
    <t>医師</t>
  </si>
  <si>
    <t>交通　郁実</t>
    <rPh sb="0" eb="2">
      <t>コウツウ</t>
    </rPh>
    <rPh sb="3" eb="5">
      <t>イクミ</t>
    </rPh>
    <phoneticPr fontId="8"/>
  </si>
  <si>
    <t>会議室B</t>
    <rPh sb="0" eb="3">
      <t>カイギシツ</t>
    </rPh>
    <phoneticPr fontId="8"/>
  </si>
  <si>
    <t>東京都港区○○171</t>
    <rPh sb="0" eb="3">
      <t>トウキョウト</t>
    </rPh>
    <rPh sb="3" eb="5">
      <t>ミナトク</t>
    </rPh>
    <phoneticPr fontId="8"/>
  </si>
  <si>
    <t>ロ　参加の場合</t>
    <rPh sb="2" eb="4">
      <t>サンカ</t>
    </rPh>
    <rPh sb="5" eb="7">
      <t>バアイ</t>
    </rPh>
    <phoneticPr fontId="3"/>
  </si>
  <si>
    <t>参加者</t>
    <rPh sb="0" eb="3">
      <t>サンカシャ</t>
    </rPh>
    <phoneticPr fontId="3"/>
  </si>
  <si>
    <t>受講料・参加費等</t>
    <rPh sb="0" eb="3">
      <t>じゅこうりょう</t>
    </rPh>
    <rPh sb="4" eb="7">
      <t>さんかひ</t>
    </rPh>
    <rPh sb="7" eb="8">
      <t>など</t>
    </rPh>
    <phoneticPr fontId="3" type="Hiragana"/>
  </si>
  <si>
    <t>開催場所</t>
    <rPh sb="0" eb="2">
      <t>カイサイ</t>
    </rPh>
    <rPh sb="2" eb="4">
      <t>バショ</t>
    </rPh>
    <phoneticPr fontId="3"/>
  </si>
  <si>
    <t>提出する「研修等開催計画書」「研修等参加計画書」の研修名・内容と合致するよう入力してください。
※研修期間が昇順(小さい順：日付の若い順)になるよう入力してください。</t>
    <rPh sb="10" eb="12">
      <t>けいかく</t>
    </rPh>
    <rPh sb="18" eb="20">
      <t>さんか</t>
    </rPh>
    <rPh sb="20" eb="22">
      <t>けいかく</t>
    </rPh>
    <rPh sb="49" eb="53">
      <t>けんしゅうきかん</t>
    </rPh>
    <rPh sb="65" eb="66">
      <t>わか</t>
    </rPh>
    <phoneticPr fontId="3" type="Hiragana"/>
  </si>
  <si>
    <t>受講料・参加費等</t>
    <rPh sb="0" eb="3">
      <t>ジュコウリョウ</t>
    </rPh>
    <rPh sb="4" eb="7">
      <t>サンカヒ</t>
    </rPh>
    <rPh sb="7" eb="8">
      <t>トウ</t>
    </rPh>
    <phoneticPr fontId="3"/>
  </si>
  <si>
    <t>補助対象申請額</t>
    <rPh sb="0" eb="2">
      <t>ホジョ</t>
    </rPh>
    <rPh sb="2" eb="4">
      <t>タイショウ</t>
    </rPh>
    <rPh sb="4" eb="7">
      <t>シンセイガク</t>
    </rPh>
    <phoneticPr fontId="3"/>
  </si>
  <si>
    <t>施設名</t>
    <rPh sb="0" eb="2">
      <t>シセツ</t>
    </rPh>
    <rPh sb="2" eb="3">
      <t>メイ</t>
    </rPh>
    <phoneticPr fontId="3"/>
  </si>
  <si>
    <t>C研修</t>
    <rPh sb="1" eb="3">
      <t>ケンシュウ</t>
    </rPh>
    <phoneticPr fontId="8"/>
  </si>
  <si>
    <t>各種療法士</t>
  </si>
  <si>
    <t>山本　太郎</t>
    <rPh sb="0" eb="2">
      <t>ヤマモト</t>
    </rPh>
    <rPh sb="3" eb="5">
      <t>タロウ</t>
    </rPh>
    <phoneticPr fontId="8"/>
  </si>
  <si>
    <t>○○センター</t>
    <phoneticPr fontId="8"/>
  </si>
  <si>
    <t>神奈川県横浜市○○区1-1-1</t>
    <rPh sb="0" eb="4">
      <t>カナガワケン</t>
    </rPh>
    <rPh sb="4" eb="7">
      <t>ヨコハマシ</t>
    </rPh>
    <rPh sb="9" eb="10">
      <t>ク</t>
    </rPh>
    <phoneticPr fontId="8"/>
  </si>
  <si>
    <t>D研修</t>
    <rPh sb="1" eb="3">
      <t>ケンシュウ</t>
    </rPh>
    <phoneticPr fontId="8"/>
  </si>
  <si>
    <t>各種福祉士</t>
  </si>
  <si>
    <t>山田　拓哉</t>
    <rPh sb="0" eb="2">
      <t>ヤマダ</t>
    </rPh>
    <rPh sb="3" eb="5">
      <t>タクヤ</t>
    </rPh>
    <phoneticPr fontId="8"/>
  </si>
  <si>
    <t>△△施設</t>
    <rPh sb="2" eb="4">
      <t>シセツ</t>
    </rPh>
    <phoneticPr fontId="8"/>
  </si>
  <si>
    <t>東京都○○区4-4</t>
    <rPh sb="0" eb="2">
      <t>トウキョウ</t>
    </rPh>
    <rPh sb="2" eb="3">
      <t>ト</t>
    </rPh>
    <rPh sb="5" eb="6">
      <t>ク</t>
    </rPh>
    <phoneticPr fontId="8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</si>
  <si>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3"/>
  </si>
  <si>
    <t>〇〇課</t>
    <rPh sb="2" eb="3">
      <t>カ</t>
    </rPh>
    <phoneticPr fontId="8"/>
  </si>
  <si>
    <t>係長</t>
    <rPh sb="0" eb="2">
      <t>カカリチョウ</t>
    </rPh>
    <phoneticPr fontId="8"/>
  </si>
  <si>
    <t>M藤</t>
    <rPh sb="1" eb="2">
      <t>フジ</t>
    </rPh>
    <phoneticPr fontId="8"/>
  </si>
  <si>
    <t>03-0000-0000</t>
    <phoneticPr fontId="8"/>
  </si>
  <si>
    <t>jidousya@kuruma.co.jp</t>
    <phoneticPr fontId="8"/>
  </si>
  <si>
    <t>主査</t>
    <rPh sb="0" eb="2">
      <t>シュサ</t>
    </rPh>
    <phoneticPr fontId="8"/>
  </si>
  <si>
    <t>X田</t>
    <rPh sb="1" eb="2">
      <t>ダ</t>
    </rPh>
    <phoneticPr fontId="8"/>
  </si>
  <si>
    <t>事業所名</t>
    <rPh sb="0" eb="4">
      <t>ジギョウショメイ</t>
    </rPh>
    <phoneticPr fontId="3"/>
  </si>
  <si>
    <t>地域連携支援の実施時間数</t>
    <rPh sb="0" eb="6">
      <t>ちいきれんけいしえん</t>
    </rPh>
    <rPh sb="7" eb="12">
      <t>じっしじかんすう</t>
    </rPh>
    <phoneticPr fontId="3" type="Hiragana"/>
  </si>
  <si>
    <t>高次脳機能障害者(患者)の受入（利用）状況</t>
    <rPh sb="0" eb="2">
      <t>コウジ</t>
    </rPh>
    <rPh sb="2" eb="5">
      <t>ノウキノウ</t>
    </rPh>
    <rPh sb="5" eb="8">
      <t>ショウガイシャ</t>
    </rPh>
    <rPh sb="16" eb="18">
      <t>リヨウ</t>
    </rPh>
    <phoneticPr fontId="3"/>
  </si>
  <si>
    <t>令和６年度被害者保護増進等事業費補助金（社会復帰促進事業（ネットワーク構築支援費））計画・経費所要額調書兼収支計算書（基本項目）</t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キホン</t>
    </rPh>
    <rPh sb="61" eb="63">
      <t>コウモク</t>
    </rPh>
    <phoneticPr fontId="3"/>
  </si>
  <si>
    <t>１．実施をする補助対象事業の内容</t>
    <rPh sb="2" eb="4">
      <t>ジッシ</t>
    </rPh>
    <rPh sb="7" eb="9">
      <t>ホジョ</t>
    </rPh>
    <rPh sb="9" eb="11">
      <t>タイショウ</t>
    </rPh>
    <rPh sb="11" eb="13">
      <t>ジギョウ</t>
    </rPh>
    <rPh sb="14" eb="16">
      <t>ナイヨウ</t>
    </rPh>
    <phoneticPr fontId="3"/>
  </si>
  <si>
    <t>補助対象経費（見込み）</t>
    <rPh sb="0" eb="2">
      <t>ホジョ</t>
    </rPh>
    <rPh sb="2" eb="4">
      <t>タイショウ</t>
    </rPh>
    <rPh sb="4" eb="6">
      <t>ケイヒ</t>
    </rPh>
    <rPh sb="7" eb="9">
      <t>ミコ</t>
    </rPh>
    <phoneticPr fontId="3"/>
  </si>
  <si>
    <t>財源区分（見込み）</t>
    <rPh sb="0" eb="2">
      <t>ザイゲン</t>
    </rPh>
    <rPh sb="2" eb="4">
      <t>クブン</t>
    </rPh>
    <rPh sb="5" eb="7">
      <t>ミコ</t>
    </rPh>
    <phoneticPr fontId="3"/>
  </si>
  <si>
    <t>３.求人情報発信費により実施する企画内容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3"/>
  </si>
  <si>
    <t>４.備品類導入費により導入をする備品等の導入理由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6" eb="18">
      <t>ビヒン</t>
    </rPh>
    <rPh sb="18" eb="19">
      <t>トウ</t>
    </rPh>
    <rPh sb="20" eb="22">
      <t>ドウニュウ</t>
    </rPh>
    <rPh sb="22" eb="24">
      <t>リユウ</t>
    </rPh>
    <phoneticPr fontId="3"/>
  </si>
  <si>
    <t>令和６年度被害者保護増進等事業費補助金（社会復帰促進事業（ネットワーク構築支援費））計画・経費所要額調書兼収支計算書（加算項目）</t>
    <rPh sb="16" eb="19">
      <t>ホジョキン</t>
    </rPh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カサン</t>
    </rPh>
    <rPh sb="61" eb="63">
      <t>コウモク</t>
    </rPh>
    <phoneticPr fontId="3"/>
  </si>
  <si>
    <t>ネットワーク構築支援</t>
    <rPh sb="6" eb="8">
      <t>コウチク</t>
    </rPh>
    <rPh sb="8" eb="10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</si>
</sst>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[$-411]ggge&quot;年&quot;m&quot;月&quot;"/>
    <numFmt numFmtId="179" formatCode="gggyy&quot;年&quot;m&quot;月&quot;"/>
    <numFmt numFmtId="180" formatCode="&quot;¥&quot;#,##0_);[Red]\(&quot;¥&quot;#,##0\)"/>
    <numFmt numFmtId="181" formatCode="General&quot;式&quot;"/>
    <numFmt numFmtId="182" formatCode="General&quot;回&quot;"/>
    <numFmt numFmtId="183" formatCode="ggge&quot;年&quot;m&quot;月&quot;d&quot;日&quot;"/>
    <numFmt numFmtId="184" formatCode="&quot;¥&quot;#;\0;0"/>
    <numFmt numFmtId="185" formatCode="#"/>
    <numFmt numFmtId="186" formatCode="ggge&quot;年&quot;m&quot;月&quot;;;"/>
    <numFmt numFmtId="187" formatCode="ggge&quot;年&quot;m&quot;月&quot;"/>
    <numFmt numFmtId="188" formatCode="0_ "/>
  </numFmts>
  <fonts count="28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1"/>
      <name val="游ゴシック"/>
      <family val="2"/>
      <scheme val="minor"/>
    </font>
    <font>
      <sz val="6"/>
      <name val="游ゴシック"/>
      <family val="3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 val="double"/>
      <sz val="9"/>
      <name val="游ゴシック"/>
      <family val="3"/>
      <charset val="128"/>
      <scheme val="minor"/>
    </font>
    <font>
      <u val="doubleAccounting"/>
      <sz val="9"/>
      <name val="游ゴシック"/>
      <family val="3"/>
      <charset val="128"/>
      <scheme val="minor"/>
    </font>
    <font>
      <i/>
      <sz val="9"/>
      <color theme="0" tint="-0.34998626667073579"/>
      <name val="游ゴシック"/>
      <family val="3"/>
      <charset val="128"/>
      <scheme val="minor"/>
    </font>
    <font>
      <strike/>
      <sz val="9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u/>
      <sz val="11"/>
      <color theme="10"/>
      <name val="游ゴシック"/>
      <family val="3"/>
      <scheme val="minor"/>
    </font>
    <font>
      <b/>
      <sz val="9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5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60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42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42" fontId="12" fillId="0" borderId="0" xfId="0" applyNumberFormat="1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8" fontId="12" fillId="0" borderId="0" xfId="0" applyNumberFormat="1" applyFont="1" applyAlignment="1">
      <alignment vertical="center" shrinkToFit="1"/>
    </xf>
    <xf numFmtId="42" fontId="12" fillId="0" borderId="0" xfId="0" applyNumberFormat="1" applyFont="1" applyAlignment="1">
      <alignment horizontal="right" vertical="center" shrinkToFit="1"/>
    </xf>
    <xf numFmtId="179" fontId="12" fillId="0" borderId="0" xfId="0" applyNumberFormat="1" applyFont="1" applyAlignment="1">
      <alignment vertical="center" shrinkToFit="1"/>
    </xf>
    <xf numFmtId="42" fontId="12" fillId="0" borderId="0" xfId="0" applyNumberFormat="1" applyFont="1" applyAlignment="1">
      <alignment horizontal="center" vertical="center" shrinkToFit="1"/>
    </xf>
    <xf numFmtId="177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32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31" xfId="0" applyFont="1" applyBorder="1">
      <alignment vertical="center"/>
    </xf>
    <xf numFmtId="0" fontId="10" fillId="0" borderId="10" xfId="0" applyFont="1" applyBorder="1">
      <alignment vertical="center"/>
    </xf>
    <xf numFmtId="179" fontId="9" fillId="0" borderId="29" xfId="0" applyNumberFormat="1" applyFont="1" applyBorder="1" applyAlignment="1">
      <alignment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42" fontId="10" fillId="0" borderId="39" xfId="0" applyNumberFormat="1" applyFont="1" applyBorder="1" applyAlignment="1">
      <alignment horizontal="center" vertical="center" shrinkToFit="1"/>
    </xf>
    <xf numFmtId="42" fontId="10" fillId="0" borderId="29" xfId="0" applyNumberFormat="1" applyFont="1" applyBorder="1" applyAlignment="1">
      <alignment horizontal="center" vertical="center" shrinkToFit="1"/>
    </xf>
    <xf numFmtId="42" fontId="9" fillId="0" borderId="39" xfId="0" applyNumberFormat="1" applyFont="1" applyBorder="1" applyAlignment="1">
      <alignment horizontal="center" vertical="center" shrinkToFit="1"/>
    </xf>
    <xf numFmtId="42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42" fontId="9" fillId="0" borderId="29" xfId="0" applyNumberFormat="1" applyFont="1" applyBorder="1" applyAlignment="1">
      <alignment horizontal="center" vertical="center" shrinkToFit="1"/>
    </xf>
    <xf numFmtId="0" fontId="9" fillId="0" borderId="39" xfId="0" applyFont="1" applyBorder="1">
      <alignment vertical="center"/>
    </xf>
    <xf numFmtId="0" fontId="9" fillId="0" borderId="29" xfId="0" applyFont="1" applyBorder="1">
      <alignment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29" xfId="0" applyFont="1" applyBorder="1">
      <alignment vertical="center"/>
    </xf>
    <xf numFmtId="179" fontId="9" fillId="0" borderId="39" xfId="0" applyNumberFormat="1" applyFont="1" applyBorder="1" applyAlignment="1">
      <alignment horizontal="center" vertical="center" shrinkToFit="1"/>
    </xf>
    <xf numFmtId="186" fontId="9" fillId="0" borderId="39" xfId="0" applyNumberFormat="1" applyFont="1" applyBorder="1" applyAlignment="1">
      <alignment horizontal="center" vertical="center" shrinkToFit="1"/>
    </xf>
    <xf numFmtId="186" fontId="9" fillId="0" borderId="29" xfId="0" applyNumberFormat="1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right" vertical="center" shrinkToFit="1"/>
    </xf>
    <xf numFmtId="0" fontId="18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9" fillId="0" borderId="20" xfId="0" applyFont="1" applyBorder="1" applyAlignment="1">
      <alignment vertical="center" shrinkToFit="1"/>
    </xf>
    <xf numFmtId="0" fontId="9" fillId="0" borderId="10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9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186" fontId="9" fillId="0" borderId="29" xfId="0" applyNumberFormat="1" applyFont="1" applyBorder="1" applyAlignment="1">
      <alignment vertical="center" shrinkToFit="1"/>
    </xf>
    <xf numFmtId="186" fontId="9" fillId="0" borderId="39" xfId="0" applyNumberFormat="1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9" fillId="0" borderId="52" xfId="0" applyFont="1" applyBorder="1">
      <alignment vertical="center"/>
    </xf>
    <xf numFmtId="0" fontId="9" fillId="0" borderId="53" xfId="0" applyFont="1" applyBorder="1">
      <alignment vertical="center"/>
    </xf>
    <xf numFmtId="0" fontId="9" fillId="0" borderId="54" xfId="0" applyFont="1" applyBorder="1">
      <alignment vertical="center"/>
    </xf>
    <xf numFmtId="179" fontId="9" fillId="0" borderId="0" xfId="0" applyNumberFormat="1" applyFont="1" applyAlignment="1">
      <alignment horizontal="center" vertical="center" shrinkToFit="1"/>
    </xf>
    <xf numFmtId="0" fontId="9" fillId="0" borderId="44" xfId="0" applyFont="1" applyBorder="1" applyAlignment="1">
      <alignment horizontal="right" vertical="center" shrinkToFit="1"/>
    </xf>
    <xf numFmtId="179" fontId="9" fillId="0" borderId="32" xfId="0" applyNumberFormat="1" applyFont="1" applyBorder="1" applyAlignment="1">
      <alignment horizontal="center" vertical="center" shrinkToFit="1"/>
    </xf>
    <xf numFmtId="179" fontId="9" fillId="0" borderId="31" xfId="0" applyNumberFormat="1" applyFont="1" applyBorder="1" applyAlignment="1">
      <alignment horizontal="center" vertical="center" shrinkToFit="1"/>
    </xf>
    <xf numFmtId="179" fontId="9" fillId="0" borderId="0" xfId="0" applyNumberFormat="1" applyFont="1" applyAlignment="1">
      <alignment vertical="center" shrinkToFit="1"/>
    </xf>
    <xf numFmtId="41" fontId="9" fillId="0" borderId="0" xfId="0" applyNumberFormat="1" applyFont="1" applyAlignment="1">
      <alignment horizontal="right" vertical="center"/>
    </xf>
    <xf numFmtId="41" fontId="9" fillId="0" borderId="39" xfId="0" applyNumberFormat="1" applyFont="1" applyBorder="1">
      <alignment vertical="center"/>
    </xf>
    <xf numFmtId="41" fontId="9" fillId="0" borderId="0" xfId="0" applyNumberFormat="1" applyFont="1">
      <alignment vertical="center"/>
    </xf>
    <xf numFmtId="41" fontId="9" fillId="0" borderId="29" xfId="0" applyNumberFormat="1" applyFont="1" applyBorder="1">
      <alignment vertical="center"/>
    </xf>
    <xf numFmtId="0" fontId="22" fillId="0" borderId="0" xfId="0" applyFont="1">
      <alignment vertical="center"/>
    </xf>
    <xf numFmtId="186" fontId="9" fillId="0" borderId="0" xfId="0" applyNumberFormat="1" applyFont="1" applyAlignment="1">
      <alignment horizontal="center" vertical="center" shrinkToFit="1"/>
    </xf>
    <xf numFmtId="186" fontId="9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center" vertical="center" wrapText="1" shrinkToFit="1"/>
    </xf>
    <xf numFmtId="41" fontId="9" fillId="0" borderId="0" xfId="0" applyNumberFormat="1" applyFont="1" applyAlignment="1">
      <alignment horizontal="center" vertical="center" shrinkToFit="1"/>
    </xf>
    <xf numFmtId="41" fontId="10" fillId="0" borderId="39" xfId="0" applyNumberFormat="1" applyFont="1" applyBorder="1" applyAlignment="1">
      <alignment horizontal="center" vertical="center" shrinkToFit="1"/>
    </xf>
    <xf numFmtId="41" fontId="10" fillId="0" borderId="0" xfId="0" applyNumberFormat="1" applyFont="1" applyAlignment="1">
      <alignment horizontal="center" vertical="center" shrinkToFit="1"/>
    </xf>
    <xf numFmtId="41" fontId="10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 shrinkToFit="1"/>
    </xf>
    <xf numFmtId="41" fontId="9" fillId="0" borderId="29" xfId="0" applyNumberFormat="1" applyFont="1" applyBorder="1" applyAlignment="1">
      <alignment horizontal="center" vertical="center" shrinkToFit="1"/>
    </xf>
    <xf numFmtId="41" fontId="10" fillId="0" borderId="39" xfId="0" applyNumberFormat="1" applyFont="1" applyBorder="1" applyAlignment="1">
      <alignment vertical="center" shrinkToFit="1"/>
    </xf>
    <xf numFmtId="41" fontId="10" fillId="0" borderId="0" xfId="0" applyNumberFormat="1" applyFont="1" applyAlignment="1">
      <alignment vertical="center" shrinkToFit="1"/>
    </xf>
    <xf numFmtId="41" fontId="10" fillId="0" borderId="29" xfId="0" applyNumberFormat="1" applyFont="1" applyBorder="1" applyAlignment="1">
      <alignment vertical="center" shrinkToFit="1"/>
    </xf>
    <xf numFmtId="41" fontId="9" fillId="0" borderId="39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41" fontId="9" fillId="0" borderId="29" xfId="0" applyNumberFormat="1" applyFont="1" applyBorder="1" applyAlignment="1">
      <alignment vertical="center" shrinkToFit="1"/>
    </xf>
    <xf numFmtId="41" fontId="9" fillId="0" borderId="39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9" fillId="0" borderId="29" xfId="0" applyNumberFormat="1" applyFont="1" applyBorder="1" applyAlignment="1">
      <alignment horizontal="center" vertical="center"/>
    </xf>
    <xf numFmtId="41" fontId="9" fillId="0" borderId="50" xfId="0" applyNumberFormat="1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 shrinkToFit="1"/>
    </xf>
    <xf numFmtId="179" fontId="9" fillId="0" borderId="2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wrapText="1" shrinkToFit="1"/>
    </xf>
    <xf numFmtId="0" fontId="15" fillId="0" borderId="0" xfId="0" applyFont="1" applyAlignment="1">
      <alignment vertical="center" shrinkToFit="1"/>
    </xf>
    <xf numFmtId="41" fontId="9" fillId="0" borderId="0" xfId="0" applyNumberFormat="1" applyFont="1" applyAlignment="1">
      <alignment horizontal="left" vertical="center"/>
    </xf>
    <xf numFmtId="41" fontId="9" fillId="0" borderId="10" xfId="0" applyNumberFormat="1" applyFont="1" applyBorder="1" applyAlignment="1">
      <alignment horizontal="left" vertical="center"/>
    </xf>
    <xf numFmtId="41" fontId="9" fillId="0" borderId="29" xfId="0" applyNumberFormat="1" applyFont="1" applyBorder="1" applyAlignment="1">
      <alignment horizontal="left" vertical="center"/>
    </xf>
    <xf numFmtId="41" fontId="9" fillId="0" borderId="10" xfId="0" applyNumberFormat="1" applyFont="1" applyBorder="1">
      <alignment vertical="center"/>
    </xf>
    <xf numFmtId="41" fontId="9" fillId="0" borderId="50" xfId="0" applyNumberFormat="1" applyFont="1" applyBorder="1">
      <alignment vertical="center"/>
    </xf>
    <xf numFmtId="0" fontId="9" fillId="0" borderId="0" xfId="0" applyFont="1" applyAlignment="1">
      <alignment vertical="center" shrinkToFit="1"/>
    </xf>
    <xf numFmtId="0" fontId="19" fillId="0" borderId="20" xfId="0" applyFont="1" applyBorder="1" applyAlignment="1">
      <alignment vertical="center" shrinkToFit="1"/>
    </xf>
    <xf numFmtId="0" fontId="9" fillId="0" borderId="50" xfId="0" applyFont="1" applyBorder="1">
      <alignment vertical="center"/>
    </xf>
    <xf numFmtId="0" fontId="19" fillId="0" borderId="12" xfId="0" applyFont="1" applyBorder="1" applyAlignment="1">
      <alignment vertical="center" shrinkToFit="1"/>
    </xf>
    <xf numFmtId="0" fontId="12" fillId="0" borderId="62" xfId="0" applyFont="1" applyBorder="1" applyAlignment="1">
      <alignment horizontal="center" vertical="center" shrinkToFit="1"/>
    </xf>
    <xf numFmtId="0" fontId="26" fillId="0" borderId="0" xfId="0" applyFont="1" applyAlignment="1">
      <alignment vertical="center" wrapText="1" shrinkToFit="1"/>
    </xf>
    <xf numFmtId="0" fontId="26" fillId="0" borderId="0" xfId="0" applyFont="1" applyAlignment="1">
      <alignment vertical="center" shrinkToFit="1"/>
    </xf>
    <xf numFmtId="187" fontId="9" fillId="0" borderId="39" xfId="0" applyNumberFormat="1" applyFont="1" applyBorder="1" applyAlignment="1">
      <alignment horizontal="center" vertical="center" shrinkToFit="1"/>
    </xf>
    <xf numFmtId="187" fontId="9" fillId="0" borderId="29" xfId="0" applyNumberFormat="1" applyFont="1" applyBorder="1" applyAlignment="1">
      <alignment horizontal="center" vertical="center" shrinkToFit="1"/>
    </xf>
    <xf numFmtId="187" fontId="9" fillId="0" borderId="39" xfId="0" applyNumberFormat="1" applyFont="1" applyBorder="1" applyAlignment="1">
      <alignment vertical="center" shrinkToFit="1"/>
    </xf>
    <xf numFmtId="187" fontId="9" fillId="0" borderId="29" xfId="0" applyNumberFormat="1" applyFont="1" applyBorder="1" applyAlignment="1">
      <alignment vertical="center" shrinkToFit="1"/>
    </xf>
    <xf numFmtId="187" fontId="9" fillId="0" borderId="31" xfId="0" applyNumberFormat="1" applyFont="1" applyBorder="1" applyAlignment="1">
      <alignment horizontal="center" vertical="center" shrinkToFit="1"/>
    </xf>
    <xf numFmtId="187" fontId="9" fillId="0" borderId="32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vertical="center" shrinkToFit="1"/>
    </xf>
    <xf numFmtId="41" fontId="9" fillId="0" borderId="0" xfId="3" applyNumberFormat="1" applyFont="1" applyFill="1" applyBorder="1" applyAlignment="1">
      <alignment vertical="center" shrinkToFit="1"/>
    </xf>
    <xf numFmtId="41" fontId="9" fillId="0" borderId="29" xfId="3" applyNumberFormat="1" applyFont="1" applyFill="1" applyBorder="1" applyAlignment="1">
      <alignment vertical="center" shrinkToFit="1"/>
    </xf>
    <xf numFmtId="187" fontId="9" fillId="0" borderId="0" xfId="0" applyNumberFormat="1" applyFont="1" applyAlignment="1">
      <alignment vertical="center" shrinkToFit="1"/>
    </xf>
    <xf numFmtId="0" fontId="10" fillId="0" borderId="52" xfId="0" applyFont="1" applyBorder="1" applyAlignment="1">
      <alignment vertical="center" shrinkToFit="1"/>
    </xf>
    <xf numFmtId="0" fontId="10" fillId="0" borderId="53" xfId="0" applyFont="1" applyBorder="1" applyAlignment="1">
      <alignment vertical="center" shrinkToFit="1"/>
    </xf>
    <xf numFmtId="0" fontId="10" fillId="0" borderId="79" xfId="0" applyFont="1" applyBorder="1" applyAlignment="1">
      <alignment vertical="center" shrinkToFit="1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3" fillId="0" borderId="0" xfId="0" applyNumberFormat="1" applyFont="1" applyAlignment="1" applyProtection="1">
      <alignment horizontal="center" vertical="center" shrinkToFit="1"/>
      <protection locked="0"/>
    </xf>
    <xf numFmtId="0" fontId="13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184" fontId="12" fillId="0" borderId="39" xfId="0" applyNumberFormat="1" applyFont="1" applyBorder="1" applyAlignment="1" applyProtection="1">
      <alignment horizontal="right" vertical="center" shrinkToFit="1"/>
      <protection locked="0"/>
    </xf>
    <xf numFmtId="184" fontId="12" fillId="0" borderId="0" xfId="0" applyNumberFormat="1" applyFont="1" applyAlignment="1" applyProtection="1">
      <alignment horizontal="right" vertical="center" shrinkToFit="1"/>
      <protection locked="0"/>
    </xf>
    <xf numFmtId="0" fontId="12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left" vertical="center" shrinkToFit="1"/>
    </xf>
    <xf numFmtId="0" fontId="10" fillId="0" borderId="69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41" fontId="10" fillId="0" borderId="39" xfId="0" applyNumberFormat="1" applyFont="1" applyBorder="1" applyAlignment="1">
      <alignment horizontal="center" vertical="center" shrinkToFit="1"/>
    </xf>
    <xf numFmtId="41" fontId="10" fillId="0" borderId="0" xfId="0" applyNumberFormat="1" applyFont="1" applyAlignment="1">
      <alignment horizontal="center" vertical="center" shrinkToFit="1"/>
    </xf>
    <xf numFmtId="41" fontId="10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 shrinkToFit="1"/>
    </xf>
    <xf numFmtId="41" fontId="9" fillId="0" borderId="0" xfId="0" applyNumberFormat="1" applyFont="1" applyAlignment="1">
      <alignment horizontal="center" vertical="center" shrinkToFit="1"/>
    </xf>
    <xf numFmtId="41" fontId="9" fillId="0" borderId="0" xfId="3" applyNumberFormat="1" applyFont="1" applyFill="1" applyBorder="1" applyAlignment="1">
      <alignment horizontal="center" vertical="center" shrinkToFit="1"/>
    </xf>
    <xf numFmtId="41" fontId="9" fillId="0" borderId="29" xfId="3" applyNumberFormat="1" applyFont="1" applyFill="1" applyBorder="1" applyAlignment="1">
      <alignment horizontal="center" vertical="center" shrinkToFit="1"/>
    </xf>
    <xf numFmtId="41" fontId="9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9" fillId="0" borderId="29" xfId="0" applyNumberFormat="1" applyFont="1" applyBorder="1" applyAlignment="1">
      <alignment horizontal="center" vertical="center"/>
    </xf>
    <xf numFmtId="187" fontId="9" fillId="0" borderId="39" xfId="0" applyNumberFormat="1" applyFont="1" applyBorder="1" applyAlignment="1">
      <alignment horizontal="center" vertical="center" shrinkToFit="1"/>
    </xf>
    <xf numFmtId="187" fontId="9" fillId="0" borderId="0" xfId="0" applyNumberFormat="1" applyFont="1" applyAlignment="1">
      <alignment horizontal="center" vertical="center" shrinkToFit="1"/>
    </xf>
    <xf numFmtId="187" fontId="9" fillId="0" borderId="29" xfId="0" applyNumberFormat="1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0" fontId="9" fillId="0" borderId="64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center" vertical="center"/>
    </xf>
    <xf numFmtId="41" fontId="9" fillId="0" borderId="19" xfId="0" applyNumberFormat="1" applyFont="1" applyBorder="1" applyAlignment="1">
      <alignment horizontal="center" vertical="center"/>
    </xf>
    <xf numFmtId="41" fontId="9" fillId="0" borderId="24" xfId="0" applyNumberFormat="1" applyFont="1" applyBorder="1" applyAlignment="1">
      <alignment horizontal="center" vertical="center"/>
    </xf>
    <xf numFmtId="41" fontId="9" fillId="0" borderId="19" xfId="0" applyNumberFormat="1" applyFont="1" applyBorder="1" applyAlignment="1">
      <alignment horizontal="right" vertical="center"/>
    </xf>
    <xf numFmtId="41" fontId="9" fillId="0" borderId="28" xfId="0" applyNumberFormat="1" applyFont="1" applyBorder="1" applyAlignment="1">
      <alignment horizontal="right" vertical="center"/>
    </xf>
    <xf numFmtId="41" fontId="9" fillId="0" borderId="15" xfId="0" applyNumberFormat="1" applyFont="1" applyBorder="1" applyAlignment="1">
      <alignment horizontal="center" vertical="center"/>
    </xf>
    <xf numFmtId="41" fontId="9" fillId="0" borderId="21" xfId="0" applyNumberFormat="1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34" xfId="0" applyNumberFormat="1" applyFont="1" applyBorder="1" applyAlignment="1">
      <alignment horizontal="center" vertical="center"/>
    </xf>
    <xf numFmtId="41" fontId="9" fillId="0" borderId="26" xfId="0" applyNumberFormat="1" applyFont="1" applyBorder="1" applyAlignment="1">
      <alignment horizontal="center" vertical="center"/>
    </xf>
    <xf numFmtId="180" fontId="9" fillId="0" borderId="19" xfId="0" applyNumberFormat="1" applyFont="1" applyBorder="1" applyAlignment="1">
      <alignment horizontal="right" vertical="center"/>
    </xf>
    <xf numFmtId="180" fontId="9" fillId="0" borderId="2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41" fontId="9" fillId="0" borderId="10" xfId="0" applyNumberFormat="1" applyFont="1" applyBorder="1" applyAlignment="1">
      <alignment horizontal="left" vertical="center"/>
    </xf>
    <xf numFmtId="41" fontId="9" fillId="0" borderId="0" xfId="0" applyNumberFormat="1" applyFont="1" applyAlignment="1">
      <alignment horizontal="left" vertical="center"/>
    </xf>
    <xf numFmtId="41" fontId="9" fillId="0" borderId="29" xfId="0" applyNumberFormat="1" applyFont="1" applyBorder="1" applyAlignment="1">
      <alignment horizontal="left" vertical="center"/>
    </xf>
    <xf numFmtId="41" fontId="9" fillId="0" borderId="0" xfId="0" applyNumberFormat="1" applyFont="1" applyAlignment="1">
      <alignment horizontal="right" vertical="center"/>
    </xf>
    <xf numFmtId="41" fontId="9" fillId="0" borderId="50" xfId="0" applyNumberFormat="1" applyFont="1" applyBorder="1" applyAlignment="1">
      <alignment horizontal="right" vertical="center"/>
    </xf>
    <xf numFmtId="41" fontId="9" fillId="0" borderId="50" xfId="0" applyNumberFormat="1" applyFont="1" applyBorder="1" applyAlignment="1">
      <alignment horizontal="center" vertical="center"/>
    </xf>
    <xf numFmtId="41" fontId="9" fillId="0" borderId="11" xfId="0" applyNumberFormat="1" applyFont="1" applyBorder="1" applyAlignment="1">
      <alignment horizontal="left" vertical="center"/>
    </xf>
    <xf numFmtId="41" fontId="9" fillId="0" borderId="14" xfId="0" applyNumberFormat="1" applyFont="1" applyBorder="1" applyAlignment="1">
      <alignment horizontal="left" vertical="center"/>
    </xf>
    <xf numFmtId="41" fontId="9" fillId="0" borderId="30" xfId="0" applyNumberFormat="1" applyFont="1" applyBorder="1" applyAlignment="1">
      <alignment horizontal="left" vertical="center"/>
    </xf>
    <xf numFmtId="41" fontId="9" fillId="0" borderId="14" xfId="0" applyNumberFormat="1" applyFont="1" applyBorder="1" applyAlignment="1">
      <alignment horizontal="right" vertical="center"/>
    </xf>
    <xf numFmtId="41" fontId="9" fillId="0" borderId="42" xfId="0" applyNumberFormat="1" applyFont="1" applyBorder="1" applyAlignment="1">
      <alignment horizontal="right" vertical="center"/>
    </xf>
    <xf numFmtId="41" fontId="9" fillId="0" borderId="33" xfId="0" applyNumberFormat="1" applyFont="1" applyBorder="1" applyAlignment="1">
      <alignment horizontal="center" vertical="center"/>
    </xf>
    <xf numFmtId="41" fontId="9" fillId="0" borderId="14" xfId="0" applyNumberFormat="1" applyFont="1" applyBorder="1" applyAlignment="1">
      <alignment horizontal="center" vertical="center"/>
    </xf>
    <xf numFmtId="41" fontId="9" fillId="0" borderId="42" xfId="0" applyNumberFormat="1" applyFont="1" applyBorder="1" applyAlignment="1">
      <alignment horizontal="center" vertical="center"/>
    </xf>
    <xf numFmtId="41" fontId="9" fillId="0" borderId="12" xfId="0" applyNumberFormat="1" applyFont="1" applyBorder="1" applyAlignment="1">
      <alignment horizontal="left" vertical="center"/>
    </xf>
    <xf numFmtId="41" fontId="9" fillId="0" borderId="20" xfId="0" applyNumberFormat="1" applyFont="1" applyBorder="1" applyAlignment="1">
      <alignment horizontal="left" vertical="center"/>
    </xf>
    <xf numFmtId="41" fontId="9" fillId="0" borderId="31" xfId="0" applyNumberFormat="1" applyFont="1" applyBorder="1" applyAlignment="1">
      <alignment horizontal="left" vertical="center"/>
    </xf>
    <xf numFmtId="41" fontId="9" fillId="0" borderId="32" xfId="0" applyNumberFormat="1" applyFont="1" applyBorder="1" applyAlignment="1">
      <alignment horizontal="center" vertical="center"/>
    </xf>
    <xf numFmtId="41" fontId="9" fillId="0" borderId="20" xfId="0" applyNumberFormat="1" applyFont="1" applyBorder="1" applyAlignment="1">
      <alignment horizontal="center" vertical="center"/>
    </xf>
    <xf numFmtId="41" fontId="9" fillId="0" borderId="4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0" fontId="10" fillId="0" borderId="27" xfId="0" applyFont="1" applyBorder="1" applyAlignment="1">
      <alignment horizontal="left" vertical="center" wrapText="1" shrinkToFit="1"/>
    </xf>
    <xf numFmtId="0" fontId="10" fillId="0" borderId="15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 shrinkToFit="1"/>
    </xf>
    <xf numFmtId="0" fontId="10" fillId="0" borderId="21" xfId="0" applyFont="1" applyBorder="1" applyAlignment="1">
      <alignment horizontal="left" vertical="center" wrapText="1" shrinkToFit="1"/>
    </xf>
    <xf numFmtId="0" fontId="10" fillId="0" borderId="26" xfId="0" applyFont="1" applyBorder="1" applyAlignment="1">
      <alignment horizontal="left" vertical="center" wrapText="1" shrinkToFi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20" xfId="0" applyFont="1" applyBorder="1" applyAlignment="1">
      <alignment horizontal="left" vertical="center" wrapText="1" shrinkToFit="1"/>
    </xf>
    <xf numFmtId="0" fontId="10" fillId="0" borderId="41" xfId="0" applyFont="1" applyBorder="1" applyAlignment="1">
      <alignment horizontal="left" vertical="center" wrapText="1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176" fontId="9" fillId="0" borderId="19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9" fillId="0" borderId="20" xfId="0" applyNumberFormat="1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0" fontId="10" fillId="0" borderId="45" xfId="0" applyFont="1" applyBorder="1" applyAlignment="1">
      <alignment horizontal="center" vertical="top" wrapText="1"/>
    </xf>
    <xf numFmtId="42" fontId="10" fillId="0" borderId="46" xfId="0" applyNumberFormat="1" applyFont="1" applyBorder="1" applyAlignment="1">
      <alignment horizontal="center" vertical="center" shrinkToFit="1"/>
    </xf>
    <xf numFmtId="42" fontId="10" fillId="0" borderId="44" xfId="0" applyNumberFormat="1" applyFont="1" applyBorder="1" applyAlignment="1">
      <alignment horizontal="center" vertical="center" shrinkToFit="1"/>
    </xf>
    <xf numFmtId="42" fontId="10" fillId="0" borderId="45" xfId="0" applyNumberFormat="1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41" fontId="17" fillId="0" borderId="46" xfId="0" applyNumberFormat="1" applyFont="1" applyBorder="1" applyAlignment="1">
      <alignment horizontal="right" vertical="center" shrinkToFit="1"/>
    </xf>
    <xf numFmtId="41" fontId="17" fillId="0" borderId="44" xfId="0" applyNumberFormat="1" applyFont="1" applyBorder="1" applyAlignment="1">
      <alignment horizontal="right" vertical="center" shrinkToFit="1"/>
    </xf>
    <xf numFmtId="41" fontId="17" fillId="0" borderId="45" xfId="0" applyNumberFormat="1" applyFont="1" applyBorder="1" applyAlignment="1">
      <alignment horizontal="right" vertical="center" shrinkToFit="1"/>
    </xf>
    <xf numFmtId="41" fontId="9" fillId="0" borderId="46" xfId="0" applyNumberFormat="1" applyFont="1" applyBorder="1" applyAlignment="1">
      <alignment horizontal="right" vertical="center" shrinkToFit="1"/>
    </xf>
    <xf numFmtId="41" fontId="9" fillId="0" borderId="44" xfId="0" applyNumberFormat="1" applyFont="1" applyBorder="1" applyAlignment="1">
      <alignment horizontal="right" vertical="center" shrinkToFit="1"/>
    </xf>
    <xf numFmtId="41" fontId="9" fillId="0" borderId="45" xfId="0" applyNumberFormat="1" applyFont="1" applyBorder="1" applyAlignment="1">
      <alignment horizontal="right" vertical="center" shrinkToFit="1"/>
    </xf>
    <xf numFmtId="0" fontId="9" fillId="0" borderId="46" xfId="0" applyFont="1" applyBorder="1" applyAlignment="1">
      <alignment horizontal="right" vertical="center" shrinkToFit="1"/>
    </xf>
    <xf numFmtId="0" fontId="9" fillId="0" borderId="45" xfId="0" applyFont="1" applyBorder="1" applyAlignment="1">
      <alignment horizontal="right" vertical="center" shrinkToFit="1"/>
    </xf>
    <xf numFmtId="0" fontId="18" fillId="0" borderId="4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41" fontId="22" fillId="0" borderId="39" xfId="0" applyNumberFormat="1" applyFont="1" applyBorder="1" applyAlignment="1">
      <alignment horizontal="center" vertical="center" shrinkToFit="1"/>
    </xf>
    <xf numFmtId="41" fontId="22" fillId="0" borderId="0" xfId="0" applyNumberFormat="1" applyFont="1" applyAlignment="1">
      <alignment horizontal="center" vertical="center" shrinkToFit="1"/>
    </xf>
    <xf numFmtId="41" fontId="22" fillId="0" borderId="29" xfId="0" applyNumberFormat="1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0" borderId="29" xfId="0" applyFont="1" applyBorder="1" applyAlignment="1">
      <alignment vertical="center"/>
    </xf>
    <xf numFmtId="0" fontId="9" fillId="0" borderId="29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1" fontId="22" fillId="0" borderId="39" xfId="0" applyNumberFormat="1" applyFont="1" applyBorder="1" applyAlignment="1">
      <alignment horizontal="right" vertical="center"/>
    </xf>
    <xf numFmtId="41" fontId="22" fillId="0" borderId="0" xfId="0" applyNumberFormat="1" applyFont="1" applyAlignment="1">
      <alignment horizontal="right" vertical="center"/>
    </xf>
    <xf numFmtId="41" fontId="22" fillId="0" borderId="29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181" fontId="9" fillId="0" borderId="0" xfId="0" applyNumberFormat="1" applyFont="1" applyAlignment="1">
      <alignment horizontal="center" vertical="center" shrinkToFit="1"/>
    </xf>
    <xf numFmtId="181" fontId="9" fillId="0" borderId="29" xfId="0" applyNumberFormat="1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42" fontId="10" fillId="0" borderId="32" xfId="0" applyNumberFormat="1" applyFont="1" applyBorder="1" applyAlignment="1">
      <alignment horizontal="right" vertical="center"/>
    </xf>
    <xf numFmtId="42" fontId="10" fillId="0" borderId="20" xfId="0" applyNumberFormat="1" applyFont="1" applyBorder="1" applyAlignment="1">
      <alignment horizontal="right" vertical="center"/>
    </xf>
    <xf numFmtId="42" fontId="10" fillId="0" borderId="31" xfId="0" applyNumberFormat="1" applyFont="1" applyBorder="1" applyAlignment="1">
      <alignment horizontal="right" vertical="center"/>
    </xf>
    <xf numFmtId="42" fontId="9" fillId="0" borderId="39" xfId="0" applyNumberFormat="1" applyFont="1" applyBorder="1" applyAlignment="1">
      <alignment horizontal="center" vertical="center" shrinkToFit="1"/>
    </xf>
    <xf numFmtId="42" fontId="9" fillId="0" borderId="0" xfId="0" applyNumberFormat="1" applyFont="1" applyAlignment="1">
      <alignment horizontal="center" vertical="center" shrinkToFit="1"/>
    </xf>
    <xf numFmtId="41" fontId="22" fillId="0" borderId="32" xfId="0" applyNumberFormat="1" applyFont="1" applyBorder="1" applyAlignment="1">
      <alignment horizontal="right" vertical="center"/>
    </xf>
    <xf numFmtId="41" fontId="22" fillId="0" borderId="20" xfId="0" applyNumberFormat="1" applyFont="1" applyBorder="1" applyAlignment="1">
      <alignment horizontal="right" vertical="center"/>
    </xf>
    <xf numFmtId="41" fontId="22" fillId="0" borderId="3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left" vertical="center"/>
    </xf>
    <xf numFmtId="41" fontId="9" fillId="0" borderId="19" xfId="0" applyNumberFormat="1" applyFont="1" applyBorder="1" applyAlignment="1">
      <alignment horizontal="left" vertical="center"/>
    </xf>
    <xf numFmtId="41" fontId="9" fillId="0" borderId="24" xfId="0" applyNumberFormat="1" applyFont="1" applyBorder="1" applyAlignment="1">
      <alignment horizontal="left" vertical="center"/>
    </xf>
    <xf numFmtId="41" fontId="9" fillId="0" borderId="7" xfId="0" applyNumberFormat="1" applyFont="1" applyBorder="1" applyAlignment="1">
      <alignment horizontal="center" vertical="center"/>
    </xf>
    <xf numFmtId="41" fontId="9" fillId="0" borderId="2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41" fontId="10" fillId="0" borderId="46" xfId="0" applyNumberFormat="1" applyFont="1" applyBorder="1" applyAlignment="1">
      <alignment horizontal="center" vertical="center" shrinkToFit="1"/>
    </xf>
    <xf numFmtId="41" fontId="10" fillId="0" borderId="44" xfId="0" applyNumberFormat="1" applyFont="1" applyBorder="1" applyAlignment="1">
      <alignment horizontal="center" vertical="center" shrinkToFit="1"/>
    </xf>
    <xf numFmtId="41" fontId="10" fillId="0" borderId="45" xfId="0" applyNumberFormat="1" applyFont="1" applyBorder="1" applyAlignment="1">
      <alignment horizontal="center" vertical="center" shrinkToFit="1"/>
    </xf>
    <xf numFmtId="180" fontId="9" fillId="0" borderId="46" xfId="0" applyNumberFormat="1" applyFont="1" applyBorder="1" applyAlignment="1">
      <alignment horizontal="right" vertical="center" shrinkToFit="1"/>
    </xf>
    <xf numFmtId="0" fontId="9" fillId="0" borderId="44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shrinkToFit="1"/>
    </xf>
    <xf numFmtId="182" fontId="9" fillId="0" borderId="0" xfId="0" applyNumberFormat="1" applyFont="1" applyAlignment="1">
      <alignment horizontal="center" vertical="center" shrinkToFit="1"/>
    </xf>
    <xf numFmtId="182" fontId="9" fillId="0" borderId="29" xfId="0" applyNumberFormat="1" applyFont="1" applyBorder="1" applyAlignment="1">
      <alignment horizontal="center" vertical="center" shrinkToFit="1"/>
    </xf>
    <xf numFmtId="42" fontId="9" fillId="0" borderId="32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8" xfId="0" applyNumberFormat="1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14" fontId="12" fillId="0" borderId="1" xfId="0" applyNumberFormat="1" applyFont="1" applyBorder="1" applyAlignment="1" applyProtection="1">
      <alignment horizontal="left" vertical="center" shrinkToFit="1"/>
      <protection locked="0"/>
    </xf>
    <xf numFmtId="49" fontId="12" fillId="0" borderId="2" xfId="0" applyNumberFormat="1" applyFont="1" applyBorder="1" applyAlignment="1" applyProtection="1">
      <alignment horizontal="left" vertical="center" shrinkToFit="1"/>
      <protection locked="0"/>
    </xf>
    <xf numFmtId="0" fontId="12" fillId="0" borderId="19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right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176" fontId="12" fillId="0" borderId="8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13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>
      <alignment horizontal="right" vertical="center" shrinkToFit="1"/>
    </xf>
    <xf numFmtId="188" fontId="12" fillId="0" borderId="2" xfId="0" applyNumberFormat="1" applyFont="1" applyBorder="1" applyAlignment="1" applyProtection="1">
      <alignment horizontal="right" vertical="center" shrinkToFit="1"/>
      <protection locked="0"/>
    </xf>
    <xf numFmtId="188" fontId="12" fillId="2" borderId="2" xfId="0" applyNumberFormat="1" applyFont="1" applyFill="1" applyBorder="1" applyAlignment="1">
      <alignment horizontal="righ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41" fontId="12" fillId="2" borderId="2" xfId="0" applyNumberFormat="1" applyFont="1" applyFill="1" applyBorder="1" applyAlignment="1">
      <alignment horizontal="right" vertical="center" shrinkToFit="1"/>
    </xf>
    <xf numFmtId="41" fontId="12" fillId="0" borderId="1" xfId="0" applyNumberFormat="1" applyFont="1" applyBorder="1" applyAlignment="1" applyProtection="1">
      <alignment horizontal="right" vertical="center" shrinkToFit="1"/>
      <protection locked="0"/>
    </xf>
    <xf numFmtId="41" fontId="12" fillId="0" borderId="5" xfId="0" applyNumberFormat="1" applyFont="1" applyBorder="1" applyAlignment="1" applyProtection="1">
      <alignment horizontal="right" vertical="center" shrinkToFit="1"/>
      <protection locked="0"/>
    </xf>
    <xf numFmtId="178" fontId="12" fillId="0" borderId="1" xfId="0" applyNumberFormat="1" applyFont="1" applyBorder="1" applyAlignment="1" applyProtection="1">
      <alignment horizontal="center" vertical="center" shrinkToFit="1"/>
      <protection locked="0"/>
    </xf>
    <xf numFmtId="178" fontId="12" fillId="0" borderId="5" xfId="0" applyNumberFormat="1" applyFont="1" applyBorder="1" applyAlignment="1" applyProtection="1">
      <alignment horizontal="center" vertical="center" shrinkToFit="1"/>
      <protection locked="0"/>
    </xf>
    <xf numFmtId="178" fontId="12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>
      <alignment horizontal="left" vertical="center" shrinkToFit="1"/>
    </xf>
    <xf numFmtId="41" fontId="12" fillId="0" borderId="8" xfId="0" applyNumberFormat="1" applyFont="1" applyBorder="1" applyAlignment="1" applyProtection="1">
      <alignment horizontal="right" vertical="center" shrinkToFit="1"/>
      <protection locked="0"/>
    </xf>
    <xf numFmtId="187" fontId="12" fillId="2" borderId="1" xfId="0" applyNumberFormat="1" applyFont="1" applyFill="1" applyBorder="1" applyAlignment="1">
      <alignment horizontal="center" vertical="center" shrinkToFit="1"/>
    </xf>
    <xf numFmtId="187" fontId="12" fillId="2" borderId="5" xfId="0" applyNumberFormat="1" applyFont="1" applyFill="1" applyBorder="1" applyAlignment="1">
      <alignment horizontal="center" vertical="center" shrinkToFit="1"/>
    </xf>
    <xf numFmtId="187" fontId="12" fillId="2" borderId="8" xfId="0" applyNumberFormat="1" applyFont="1" applyFill="1" applyBorder="1" applyAlignment="1">
      <alignment horizontal="center" vertical="center" shrinkToFit="1"/>
    </xf>
    <xf numFmtId="41" fontId="12" fillId="2" borderId="1" xfId="0" applyNumberFormat="1" applyFont="1" applyFill="1" applyBorder="1" applyAlignment="1">
      <alignment horizontal="right" vertical="center" shrinkToFit="1"/>
    </xf>
    <xf numFmtId="41" fontId="12" fillId="2" borderId="5" xfId="0" applyNumberFormat="1" applyFont="1" applyFill="1" applyBorder="1" applyAlignment="1">
      <alignment horizontal="right" vertical="center" shrinkToFit="1"/>
    </xf>
    <xf numFmtId="41" fontId="12" fillId="2" borderId="8" xfId="0" applyNumberFormat="1" applyFont="1" applyFill="1" applyBorder="1" applyAlignment="1">
      <alignment horizontal="right" vertical="center" shrinkToFit="1"/>
    </xf>
    <xf numFmtId="183" fontId="12" fillId="0" borderId="1" xfId="0" applyNumberFormat="1" applyFont="1" applyBorder="1" applyAlignment="1" applyProtection="1">
      <alignment horizontal="center" vertical="center" shrinkToFit="1"/>
      <protection locked="0"/>
    </xf>
    <xf numFmtId="183" fontId="12" fillId="0" borderId="5" xfId="0" applyNumberFormat="1" applyFont="1" applyBorder="1" applyAlignment="1" applyProtection="1">
      <alignment horizontal="center" vertical="center" shrinkToFit="1"/>
      <protection locked="0"/>
    </xf>
    <xf numFmtId="183" fontId="12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shrinkToFit="1"/>
    </xf>
    <xf numFmtId="38" fontId="12" fillId="0" borderId="1" xfId="2" applyFont="1" applyFill="1" applyBorder="1" applyAlignment="1" applyProtection="1">
      <alignment horizontal="center" vertical="center" shrinkToFit="1"/>
      <protection locked="0"/>
    </xf>
    <xf numFmtId="38" fontId="12" fillId="0" borderId="8" xfId="2" applyFont="1" applyFill="1" applyBorder="1" applyAlignment="1" applyProtection="1">
      <alignment horizontal="center" vertical="center" shrinkToFit="1"/>
      <protection locked="0"/>
    </xf>
    <xf numFmtId="42" fontId="12" fillId="0" borderId="1" xfId="0" applyNumberFormat="1" applyFont="1" applyBorder="1" applyAlignment="1" applyProtection="1">
      <alignment horizontal="right" vertical="center" shrinkToFit="1"/>
      <protection locked="0"/>
    </xf>
    <xf numFmtId="42" fontId="12" fillId="0" borderId="5" xfId="0" applyNumberFormat="1" applyFont="1" applyBorder="1" applyAlignment="1" applyProtection="1">
      <alignment horizontal="right" vertical="center" shrinkToFit="1"/>
      <protection locked="0"/>
    </xf>
    <xf numFmtId="42" fontId="12" fillId="0" borderId="8" xfId="0" applyNumberFormat="1" applyFont="1" applyBorder="1" applyAlignment="1" applyProtection="1">
      <alignment horizontal="right" vertical="center" shrinkToFit="1"/>
      <protection locked="0"/>
    </xf>
    <xf numFmtId="41" fontId="12" fillId="2" borderId="1" xfId="0" applyNumberFormat="1" applyFont="1" applyFill="1" applyBorder="1" applyAlignment="1">
      <alignment horizontal="center" vertical="center" shrinkToFit="1"/>
    </xf>
    <xf numFmtId="41" fontId="12" fillId="2" borderId="5" xfId="0" applyNumberFormat="1" applyFont="1" applyFill="1" applyBorder="1" applyAlignment="1">
      <alignment horizontal="center" vertical="center" shrinkToFit="1"/>
    </xf>
    <xf numFmtId="41" fontId="12" fillId="2" borderId="8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 wrapText="1" shrinkToFit="1"/>
    </xf>
    <xf numFmtId="0" fontId="23" fillId="0" borderId="0" xfId="0" applyFont="1" applyAlignment="1">
      <alignment horizontal="left" vertical="center" shrinkToFit="1"/>
    </xf>
    <xf numFmtId="58" fontId="12" fillId="0" borderId="1" xfId="0" applyNumberFormat="1" applyFont="1" applyBorder="1" applyAlignment="1" applyProtection="1">
      <alignment horizontal="center" vertical="center" shrinkToFit="1"/>
      <protection locked="0"/>
    </xf>
    <xf numFmtId="58" fontId="12" fillId="0" borderId="5" xfId="0" applyNumberFormat="1" applyFont="1" applyBorder="1" applyAlignment="1" applyProtection="1">
      <alignment horizontal="center" vertical="center" shrinkToFit="1"/>
      <protection locked="0"/>
    </xf>
    <xf numFmtId="58" fontId="12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185" fontId="12" fillId="2" borderId="2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177" fontId="12" fillId="0" borderId="4" xfId="0" applyNumberFormat="1" applyFont="1" applyBorder="1" applyAlignment="1" applyProtection="1">
      <alignment horizontal="center" vertical="center" shrinkToFit="1"/>
      <protection locked="0"/>
    </xf>
    <xf numFmtId="177" fontId="12" fillId="0" borderId="2" xfId="0" applyNumberFormat="1" applyFont="1" applyBorder="1" applyAlignment="1" applyProtection="1">
      <alignment horizontal="center" vertical="center" shrinkToFit="1"/>
      <protection locked="0"/>
    </xf>
    <xf numFmtId="177" fontId="12" fillId="0" borderId="56" xfId="0" applyNumberFormat="1" applyFont="1" applyBorder="1" applyAlignment="1" applyProtection="1">
      <alignment horizontal="center" vertical="center" shrinkToFit="1"/>
      <protection locked="0"/>
    </xf>
    <xf numFmtId="0" fontId="12" fillId="0" borderId="73" xfId="0" applyFont="1" applyBorder="1" applyAlignment="1" applyProtection="1">
      <alignment horizontal="center" vertical="center" shrinkToFit="1"/>
      <protection locked="0"/>
    </xf>
    <xf numFmtId="0" fontId="12" fillId="0" borderId="74" xfId="0" applyFont="1" applyBorder="1" applyAlignment="1" applyProtection="1">
      <alignment horizontal="center" vertical="center" shrinkToFit="1"/>
      <protection locked="0"/>
    </xf>
    <xf numFmtId="42" fontId="12" fillId="0" borderId="74" xfId="0" applyNumberFormat="1" applyFont="1" applyBorder="1" applyAlignment="1" applyProtection="1">
      <alignment vertical="center" shrinkToFit="1"/>
      <protection locked="0"/>
    </xf>
    <xf numFmtId="42" fontId="12" fillId="0" borderId="75" xfId="0" applyNumberFormat="1" applyFont="1" applyBorder="1" applyAlignment="1" applyProtection="1">
      <alignment vertical="center" shrinkToFit="1"/>
      <protection locked="0"/>
    </xf>
    <xf numFmtId="0" fontId="12" fillId="0" borderId="70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41" fontId="24" fillId="2" borderId="2" xfId="0" applyNumberFormat="1" applyFont="1" applyFill="1" applyBorder="1" applyAlignment="1">
      <alignment horizontal="right" vertical="center" shrinkToFit="1"/>
    </xf>
    <xf numFmtId="41" fontId="12" fillId="0" borderId="2" xfId="0" applyNumberFormat="1" applyFont="1" applyBorder="1" applyAlignment="1" applyProtection="1">
      <alignment horizontal="right" vertical="center" shrinkToFit="1"/>
      <protection locked="0"/>
    </xf>
    <xf numFmtId="0" fontId="12" fillId="0" borderId="56" xfId="0" applyFont="1" applyBorder="1" applyAlignment="1" applyProtection="1">
      <alignment horizontal="right" vertical="center" shrinkToFit="1"/>
      <protection locked="0"/>
    </xf>
    <xf numFmtId="41" fontId="12" fillId="2" borderId="2" xfId="0" applyNumberFormat="1" applyFont="1" applyFill="1" applyBorder="1" applyAlignment="1">
      <alignment horizontal="center" vertical="center" shrinkToFit="1"/>
    </xf>
    <xf numFmtId="41" fontId="24" fillId="2" borderId="2" xfId="0" applyNumberFormat="1" applyFont="1" applyFill="1" applyBorder="1" applyAlignment="1">
      <alignment horizontal="center" vertical="center" shrinkToFit="1"/>
    </xf>
    <xf numFmtId="41" fontId="24" fillId="2" borderId="56" xfId="0" applyNumberFormat="1" applyFont="1" applyFill="1" applyBorder="1" applyAlignment="1">
      <alignment horizontal="center" vertical="center" shrinkToFit="1"/>
    </xf>
    <xf numFmtId="41" fontId="12" fillId="0" borderId="17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5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8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1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4" xfId="0" applyNumberFormat="1" applyFont="1" applyBorder="1" applyAlignment="1" applyProtection="1">
      <alignment horizontal="right" vertical="center" shrinkToFit="1"/>
      <protection locked="0"/>
    </xf>
    <xf numFmtId="41" fontId="24" fillId="2" borderId="56" xfId="0" applyNumberFormat="1" applyFont="1" applyFill="1" applyBorder="1" applyAlignment="1">
      <alignment horizontal="right" vertical="center" shrinkToFit="1"/>
    </xf>
    <xf numFmtId="41" fontId="12" fillId="0" borderId="2" xfId="0" applyNumberFormat="1" applyFont="1" applyBorder="1" applyAlignment="1" applyProtection="1">
      <alignment horizontal="center" vertical="center" shrinkToFit="1"/>
      <protection locked="0"/>
    </xf>
    <xf numFmtId="41" fontId="12" fillId="0" borderId="63" xfId="0" applyNumberFormat="1" applyFont="1" applyBorder="1" applyAlignment="1" applyProtection="1">
      <alignment horizontal="right" vertical="center" shrinkToFit="1"/>
      <protection locked="0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177" fontId="12" fillId="0" borderId="62" xfId="0" applyNumberFormat="1" applyFont="1" applyBorder="1" applyAlignment="1" applyProtection="1">
      <alignment horizontal="center" vertical="center" shrinkToFit="1"/>
      <protection locked="0"/>
    </xf>
    <xf numFmtId="177" fontId="12" fillId="0" borderId="63" xfId="0" applyNumberFormat="1" applyFont="1" applyBorder="1" applyAlignment="1" applyProtection="1">
      <alignment horizontal="center" vertical="center" shrinkToFit="1"/>
      <protection locked="0"/>
    </xf>
    <xf numFmtId="177" fontId="12" fillId="0" borderId="64" xfId="0" applyNumberFormat="1" applyFont="1" applyBorder="1" applyAlignment="1" applyProtection="1">
      <alignment horizontal="center" vertical="center" shrinkToFit="1"/>
      <protection locked="0"/>
    </xf>
    <xf numFmtId="0" fontId="12" fillId="0" borderId="76" xfId="0" applyFont="1" applyBorder="1" applyAlignment="1" applyProtection="1">
      <alignment horizontal="center" vertical="center" shrinkToFit="1"/>
      <protection locked="0"/>
    </xf>
    <xf numFmtId="0" fontId="12" fillId="0" borderId="77" xfId="0" applyFont="1" applyBorder="1" applyAlignment="1" applyProtection="1">
      <alignment horizontal="center" vertical="center" shrinkToFit="1"/>
      <protection locked="0"/>
    </xf>
    <xf numFmtId="42" fontId="12" fillId="0" borderId="77" xfId="0" applyNumberFormat="1" applyFont="1" applyBorder="1" applyAlignment="1" applyProtection="1">
      <alignment vertical="center" shrinkToFit="1"/>
      <protection locked="0"/>
    </xf>
    <xf numFmtId="42" fontId="12" fillId="0" borderId="78" xfId="0" applyNumberFormat="1" applyFont="1" applyBorder="1" applyAlignment="1" applyProtection="1">
      <alignment vertical="center" shrinkToFit="1"/>
      <protection locked="0"/>
    </xf>
    <xf numFmtId="41" fontId="12" fillId="2" borderId="63" xfId="0" applyNumberFormat="1" applyFont="1" applyFill="1" applyBorder="1" applyAlignment="1">
      <alignment horizontal="right" vertical="center" shrinkToFit="1"/>
    </xf>
    <xf numFmtId="41" fontId="24" fillId="2" borderId="63" xfId="0" applyNumberFormat="1" applyFont="1" applyFill="1" applyBorder="1" applyAlignment="1">
      <alignment horizontal="right" vertical="center" shrinkToFit="1"/>
    </xf>
    <xf numFmtId="0" fontId="12" fillId="0" borderId="63" xfId="0" applyFont="1" applyBorder="1" applyAlignment="1" applyProtection="1">
      <alignment horizontal="right" vertical="center" shrinkToFit="1"/>
      <protection locked="0"/>
    </xf>
    <xf numFmtId="0" fontId="12" fillId="0" borderId="64" xfId="0" applyFont="1" applyBorder="1" applyAlignment="1" applyProtection="1">
      <alignment horizontal="right" vertical="center" shrinkToFit="1"/>
      <protection locked="0"/>
    </xf>
    <xf numFmtId="41" fontId="12" fillId="2" borderId="63" xfId="0" applyNumberFormat="1" applyFont="1" applyFill="1" applyBorder="1" applyAlignment="1">
      <alignment horizontal="center" vertical="center" shrinkToFit="1"/>
    </xf>
    <xf numFmtId="41" fontId="24" fillId="2" borderId="63" xfId="0" applyNumberFormat="1" applyFont="1" applyFill="1" applyBorder="1" applyAlignment="1">
      <alignment horizontal="center" vertical="center" shrinkToFit="1"/>
    </xf>
    <xf numFmtId="41" fontId="24" fillId="2" borderId="64" xfId="0" applyNumberFormat="1" applyFont="1" applyFill="1" applyBorder="1" applyAlignment="1">
      <alignment horizontal="center" vertical="center" shrinkToFit="1"/>
    </xf>
    <xf numFmtId="41" fontId="12" fillId="0" borderId="15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21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35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34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62" xfId="0" applyNumberFormat="1" applyFont="1" applyBorder="1" applyAlignment="1" applyProtection="1">
      <alignment horizontal="right" vertical="center" shrinkToFit="1"/>
      <protection locked="0"/>
    </xf>
    <xf numFmtId="41" fontId="24" fillId="2" borderId="64" xfId="0" applyNumberFormat="1" applyFont="1" applyFill="1" applyBorder="1" applyAlignment="1">
      <alignment horizontal="right" vertical="center" shrinkToFit="1"/>
    </xf>
    <xf numFmtId="41" fontId="12" fillId="0" borderId="63" xfId="0" applyNumberFormat="1" applyFont="1" applyBorder="1" applyAlignment="1" applyProtection="1">
      <alignment horizontal="center" vertical="center" shrinkToFit="1"/>
      <protection locked="0"/>
    </xf>
    <xf numFmtId="42" fontId="12" fillId="0" borderId="74" xfId="0" applyNumberFormat="1" applyFont="1" applyBorder="1" applyAlignment="1" applyProtection="1">
      <alignment horizontal="left" vertical="center" shrinkToFit="1"/>
      <protection locked="0"/>
    </xf>
    <xf numFmtId="42" fontId="12" fillId="0" borderId="75" xfId="0" applyNumberFormat="1" applyFont="1" applyBorder="1" applyAlignment="1" applyProtection="1">
      <alignment horizontal="left" vertical="center" shrinkToFit="1"/>
      <protection locked="0"/>
    </xf>
    <xf numFmtId="41" fontId="12" fillId="0" borderId="17" xfId="0" applyNumberFormat="1" applyFont="1" applyBorder="1" applyAlignment="1" applyProtection="1">
      <alignment vertical="center" shrinkToFit="1"/>
      <protection locked="0"/>
    </xf>
    <xf numFmtId="41" fontId="12" fillId="0" borderId="5" xfId="0" applyNumberFormat="1" applyFont="1" applyBorder="1" applyAlignment="1" applyProtection="1">
      <alignment vertical="center" shrinkToFit="1"/>
      <protection locked="0"/>
    </xf>
    <xf numFmtId="41" fontId="12" fillId="0" borderId="8" xfId="0" applyNumberFormat="1" applyFont="1" applyBorder="1" applyAlignment="1" applyProtection="1">
      <alignment vertical="center" shrinkToFit="1"/>
      <protection locked="0"/>
    </xf>
    <xf numFmtId="0" fontId="27" fillId="0" borderId="0" xfId="0" applyFont="1" applyAlignment="1">
      <alignment horizontal="left" vertical="center" wrapText="1" shrinkToFit="1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75" xfId="0" applyFont="1" applyBorder="1" applyAlignment="1" applyProtection="1">
      <alignment horizontal="center" vertical="center" shrinkToFit="1"/>
      <protection locked="0"/>
    </xf>
    <xf numFmtId="41" fontId="24" fillId="2" borderId="1" xfId="0" applyNumberFormat="1" applyFont="1" applyFill="1" applyBorder="1" applyAlignment="1">
      <alignment horizontal="right" vertical="center" shrinkToFit="1"/>
    </xf>
    <xf numFmtId="41" fontId="24" fillId="2" borderId="5" xfId="0" applyNumberFormat="1" applyFont="1" applyFill="1" applyBorder="1" applyAlignment="1">
      <alignment horizontal="right" vertical="center" shrinkToFit="1"/>
    </xf>
    <xf numFmtId="41" fontId="24" fillId="2" borderId="27" xfId="0" applyNumberFormat="1" applyFont="1" applyFill="1" applyBorder="1" applyAlignment="1">
      <alignment horizontal="right" vertical="center" shrinkToFit="1"/>
    </xf>
    <xf numFmtId="41" fontId="12" fillId="0" borderId="1" xfId="0" applyNumberFormat="1" applyFont="1" applyBorder="1" applyAlignment="1" applyProtection="1">
      <alignment horizontal="center" vertical="center" shrinkToFit="1"/>
      <protection locked="0"/>
    </xf>
    <xf numFmtId="41" fontId="12" fillId="0" borderId="5" xfId="0" applyNumberFormat="1" applyFont="1" applyBorder="1" applyAlignment="1" applyProtection="1">
      <alignment horizontal="center" vertical="center" shrinkToFit="1"/>
      <protection locked="0"/>
    </xf>
    <xf numFmtId="41" fontId="12" fillId="0" borderId="8" xfId="0" applyNumberFormat="1" applyFont="1" applyBorder="1" applyAlignment="1" applyProtection="1">
      <alignment horizontal="center" vertical="center" shrinkToFit="1"/>
      <protection locked="0"/>
    </xf>
    <xf numFmtId="41" fontId="24" fillId="2" borderId="1" xfId="0" applyNumberFormat="1" applyFont="1" applyFill="1" applyBorder="1" applyAlignment="1">
      <alignment horizontal="center" vertical="center" shrinkToFit="1"/>
    </xf>
    <xf numFmtId="41" fontId="24" fillId="2" borderId="5" xfId="0" applyNumberFormat="1" applyFont="1" applyFill="1" applyBorder="1" applyAlignment="1">
      <alignment horizontal="center" vertical="center" shrinkToFit="1"/>
    </xf>
    <xf numFmtId="41" fontId="24" fillId="2" borderId="27" xfId="0" applyNumberFormat="1" applyFont="1" applyFill="1" applyBorder="1" applyAlignment="1">
      <alignment horizontal="center" vertical="center" shrinkToFit="1"/>
    </xf>
    <xf numFmtId="41" fontId="24" fillId="2" borderId="34" xfId="0" applyNumberFormat="1" applyFont="1" applyFill="1" applyBorder="1" applyAlignment="1">
      <alignment horizontal="center" vertical="center" shrinkToFit="1"/>
    </xf>
    <xf numFmtId="41" fontId="24" fillId="2" borderId="21" xfId="0" applyNumberFormat="1" applyFont="1" applyFill="1" applyBorder="1" applyAlignment="1">
      <alignment horizontal="center" vertical="center" shrinkToFit="1"/>
    </xf>
    <xf numFmtId="41" fontId="24" fillId="2" borderId="26" xfId="0" applyNumberFormat="1" applyFont="1" applyFill="1" applyBorder="1" applyAlignment="1">
      <alignment horizontal="center" vertical="center" shrinkToFit="1"/>
    </xf>
    <xf numFmtId="0" fontId="12" fillId="0" borderId="62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2" fillId="0" borderId="64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>
      <alignment horizontal="center" vertical="center" shrinkToFit="1"/>
    </xf>
    <xf numFmtId="0" fontId="13" fillId="0" borderId="60" xfId="0" applyFont="1" applyBorder="1" applyAlignment="1" applyProtection="1">
      <alignment horizontal="left" vertical="center" shrinkToFit="1"/>
      <protection locked="0"/>
    </xf>
    <xf numFmtId="0" fontId="13" fillId="0" borderId="61" xfId="0" applyFont="1" applyBorder="1" applyAlignment="1" applyProtection="1">
      <alignment horizontal="left" vertical="center" shrinkToFit="1"/>
      <protection locked="0"/>
    </xf>
    <xf numFmtId="41" fontId="12" fillId="0" borderId="34" xfId="0" applyNumberFormat="1" applyFont="1" applyBorder="1" applyAlignment="1" applyProtection="1">
      <alignment horizontal="right" vertical="center" shrinkToFit="1"/>
      <protection locked="0"/>
    </xf>
    <xf numFmtId="41" fontId="12" fillId="0" borderId="21" xfId="0" applyNumberFormat="1" applyFont="1" applyBorder="1" applyAlignment="1" applyProtection="1">
      <alignment horizontal="right" vertical="center" shrinkToFit="1"/>
      <protection locked="0"/>
    </xf>
    <xf numFmtId="41" fontId="12" fillId="0" borderId="35" xfId="0" applyNumberFormat="1" applyFont="1" applyBorder="1" applyAlignment="1" applyProtection="1">
      <alignment horizontal="right" vertical="center" shrinkToFit="1"/>
      <protection locked="0"/>
    </xf>
    <xf numFmtId="41" fontId="12" fillId="2" borderId="34" xfId="0" applyNumberFormat="1" applyFont="1" applyFill="1" applyBorder="1" applyAlignment="1">
      <alignment horizontal="right" vertical="center" shrinkToFit="1"/>
    </xf>
    <xf numFmtId="41" fontId="12" fillId="2" borderId="21" xfId="0" applyNumberFormat="1" applyFont="1" applyFill="1" applyBorder="1" applyAlignment="1">
      <alignment horizontal="right" vertical="center" shrinkToFit="1"/>
    </xf>
    <xf numFmtId="41" fontId="12" fillId="2" borderId="35" xfId="0" applyNumberFormat="1" applyFont="1" applyFill="1" applyBorder="1" applyAlignment="1">
      <alignment horizontal="right" vertical="center" shrinkToFit="1"/>
    </xf>
    <xf numFmtId="41" fontId="24" fillId="2" borderId="34" xfId="0" applyNumberFormat="1" applyFont="1" applyFill="1" applyBorder="1" applyAlignment="1">
      <alignment horizontal="right" vertical="center" shrinkToFit="1"/>
    </xf>
    <xf numFmtId="41" fontId="24" fillId="2" borderId="21" xfId="0" applyNumberFormat="1" applyFont="1" applyFill="1" applyBorder="1" applyAlignment="1">
      <alignment horizontal="right" vertical="center" shrinkToFit="1"/>
    </xf>
    <xf numFmtId="41" fontId="24" fillId="2" borderId="26" xfId="0" applyNumberFormat="1" applyFont="1" applyFill="1" applyBorder="1" applyAlignment="1">
      <alignment horizontal="right" vertical="center" shrinkToFit="1"/>
    </xf>
    <xf numFmtId="41" fontId="12" fillId="0" borderId="15" xfId="0" applyNumberFormat="1" applyFont="1" applyBorder="1" applyAlignment="1" applyProtection="1">
      <alignment vertical="center" shrinkToFit="1"/>
      <protection locked="0"/>
    </xf>
    <xf numFmtId="41" fontId="12" fillId="0" borderId="21" xfId="0" applyNumberFormat="1" applyFont="1" applyBorder="1" applyAlignment="1" applyProtection="1">
      <alignment vertical="center" shrinkToFit="1"/>
      <protection locked="0"/>
    </xf>
    <xf numFmtId="41" fontId="12" fillId="0" borderId="35" xfId="0" applyNumberFormat="1" applyFont="1" applyBorder="1" applyAlignment="1" applyProtection="1">
      <alignment vertical="center" shrinkToFit="1"/>
      <protection locked="0"/>
    </xf>
    <xf numFmtId="41" fontId="12" fillId="0" borderId="34" xfId="0" applyNumberFormat="1" applyFont="1" applyBorder="1" applyAlignment="1" applyProtection="1">
      <alignment horizontal="center" vertical="center" shrinkToFit="1"/>
      <protection locked="0"/>
    </xf>
    <xf numFmtId="41" fontId="12" fillId="0" borderId="21" xfId="0" applyNumberFormat="1" applyFont="1" applyBorder="1" applyAlignment="1" applyProtection="1">
      <alignment horizontal="center" vertical="center" shrinkToFit="1"/>
      <protection locked="0"/>
    </xf>
    <xf numFmtId="41" fontId="12" fillId="0" borderId="35" xfId="0" applyNumberFormat="1" applyFont="1" applyBorder="1" applyAlignment="1" applyProtection="1">
      <alignment horizontal="center" vertical="center" shrinkToFit="1"/>
      <protection locked="0"/>
    </xf>
    <xf numFmtId="41" fontId="12" fillId="2" borderId="34" xfId="0" applyNumberFormat="1" applyFont="1" applyFill="1" applyBorder="1" applyAlignment="1">
      <alignment horizontal="center" vertical="center" shrinkToFit="1"/>
    </xf>
    <xf numFmtId="41" fontId="12" fillId="2" borderId="21" xfId="0" applyNumberFormat="1" applyFont="1" applyFill="1" applyBorder="1" applyAlignment="1">
      <alignment horizontal="center" vertical="center" shrinkToFit="1"/>
    </xf>
    <xf numFmtId="41" fontId="12" fillId="2" borderId="35" xfId="0" applyNumberFormat="1" applyFont="1" applyFill="1" applyBorder="1" applyAlignment="1">
      <alignment horizontal="center" vertical="center" shrinkToFit="1"/>
    </xf>
    <xf numFmtId="0" fontId="12" fillId="0" borderId="78" xfId="0" applyFont="1" applyBorder="1" applyAlignment="1" applyProtection="1">
      <alignment horizontal="center" vertical="center" shrinkToFit="1"/>
      <protection locked="0"/>
    </xf>
    <xf numFmtId="0" fontId="13" fillId="0" borderId="62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21" fillId="0" borderId="63" xfId="8" applyFill="1" applyBorder="1" applyAlignment="1" applyProtection="1">
      <alignment horizontal="center" vertical="center" shrinkToFit="1"/>
      <protection locked="0"/>
    </xf>
    <xf numFmtId="0" fontId="13" fillId="0" borderId="64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21" fillId="0" borderId="2" xfId="8" applyFill="1" applyBorder="1" applyAlignment="1" applyProtection="1">
      <alignment horizontal="center" vertical="center" shrinkToFit="1"/>
      <protection locked="0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57" xfId="0" applyFont="1" applyBorder="1" applyAlignment="1" applyProtection="1">
      <alignment horizontal="left" vertical="center" shrinkToFit="1"/>
      <protection locked="0"/>
    </xf>
    <xf numFmtId="0" fontId="13" fillId="0" borderId="66" xfId="0" applyFont="1" applyBorder="1" applyAlignment="1" applyProtection="1">
      <alignment horizontal="left" vertical="center" shrinkToFit="1"/>
      <protection locked="0"/>
    </xf>
    <xf numFmtId="0" fontId="13" fillId="0" borderId="58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25" fillId="0" borderId="63" xfId="8" applyFont="1" applyFill="1" applyBorder="1" applyAlignment="1" applyProtection="1">
      <alignment horizontal="center" vertical="center" shrinkToFit="1"/>
      <protection locked="0"/>
    </xf>
    <xf numFmtId="0" fontId="25" fillId="0" borderId="2" xfId="8" applyFont="1" applyFill="1" applyBorder="1" applyAlignment="1" applyProtection="1">
      <alignment horizontal="center" vertical="center" shrinkToFit="1"/>
      <protection locked="0"/>
    </xf>
    <xf numFmtId="1" fontId="9" fillId="0" borderId="20" xfId="0" applyNumberFormat="1" applyFont="1" applyBorder="1" applyAlignment="1">
      <alignment horizontal="center" vertical="center" shrinkToFit="1"/>
    </xf>
    <xf numFmtId="41" fontId="9" fillId="0" borderId="15" xfId="0" applyNumberFormat="1" applyFont="1" applyBorder="1" applyAlignment="1">
      <alignment horizontal="left" vertical="center"/>
    </xf>
    <xf numFmtId="41" fontId="9" fillId="0" borderId="21" xfId="0" applyNumberFormat="1" applyFont="1" applyBorder="1" applyAlignment="1">
      <alignment horizontal="left" vertical="center"/>
    </xf>
    <xf numFmtId="41" fontId="9" fillId="0" borderId="35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1" fontId="9" fillId="0" borderId="21" xfId="0" applyNumberFormat="1" applyFont="1" applyBorder="1" applyAlignment="1">
      <alignment horizontal="right" vertical="center"/>
    </xf>
    <xf numFmtId="41" fontId="9" fillId="0" borderId="26" xfId="0" applyNumberFormat="1" applyFont="1" applyBorder="1" applyAlignment="1">
      <alignment horizontal="right" vertical="center"/>
    </xf>
  </cellXfs>
  <cellStyles count="9">
    <cellStyle name="ハイパーリンク" xfId="8" builtinId="8"/>
    <cellStyle name="桁区切り" xfId="2" builtinId="6"/>
    <cellStyle name="通貨" xfId="3" builtinId="7"/>
    <cellStyle name="標準" xfId="0" builtinId="0"/>
    <cellStyle name="標準 2" xfId="5" xr:uid="{00000000-0005-0000-0000-000004000000}"/>
    <cellStyle name="標準 3" xfId="1" xr:uid="{00000000-0005-0000-0000-000005000000}"/>
    <cellStyle name="標準 3 2" xfId="4" xr:uid="{00000000-0005-0000-0000-000006000000}"/>
    <cellStyle name="標準 4" xfId="6" xr:uid="{00000000-0005-0000-0000-000007000000}"/>
    <cellStyle name="標準 5" xfId="7" xr:uid="{00000000-0005-0000-0000-000008000000}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idousya@kuruma.co.jp" TargetMode="External"/><Relationship Id="rId1" Type="http://schemas.openxmlformats.org/officeDocument/2006/relationships/hyperlink" Target="mailto:jidousya@kuruma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U154"/>
  <sheetViews>
    <sheetView showZeros="0" view="pageBreakPreview" zoomScaleNormal="100" zoomScaleSheetLayoutView="100" workbookViewId="0">
      <pane ySplit="5" topLeftCell="A42" activePane="bottomLeft" state="frozen"/>
      <selection activeCell="BE15" sqref="BE15:BH15"/>
      <selection pane="bottomLeft" activeCell="T30" sqref="T30"/>
    </sheetView>
  </sheetViews>
  <sheetFormatPr defaultColWidth="2.5" defaultRowHeight="15.75" x14ac:dyDescent="0.4"/>
  <cols>
    <col min="1" max="1" width="2.5" style="12"/>
    <col min="2" max="3" width="2.5" style="12" customWidth="1"/>
    <col min="4" max="21" width="2.5" style="12"/>
    <col min="22" max="22" width="2.5" style="12" customWidth="1"/>
    <col min="23" max="26" width="2.5" style="12"/>
    <col min="27" max="27" width="2.5" style="12" customWidth="1"/>
    <col min="28" max="29" width="2.5" style="12"/>
    <col min="30" max="30" width="2.5" style="12" customWidth="1"/>
    <col min="31" max="31" width="9.25" style="12" customWidth="1"/>
    <col min="32" max="32" width="2.5" style="12"/>
    <col min="33" max="33" width="9.25" style="12" customWidth="1"/>
    <col min="34" max="16384" width="2.5" style="12"/>
  </cols>
  <sheetData>
    <row r="1" spans="1:47" x14ac:dyDescent="0.4">
      <c r="A1" s="302" t="s">
        <v>0</v>
      </c>
      <c r="B1" s="302"/>
      <c r="C1" s="302"/>
      <c r="D1" s="302"/>
      <c r="E1" s="62"/>
      <c r="AI1" s="303" t="e">
        <f>#REF!</f>
        <v>#REF!</v>
      </c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</row>
    <row r="2" spans="1:47" x14ac:dyDescent="0.4">
      <c r="A2" s="304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</row>
    <row r="3" spans="1:47" ht="16.5" thickBot="1" x14ac:dyDescent="0.45">
      <c r="A3" s="12" t="s">
        <v>2</v>
      </c>
    </row>
    <row r="4" spans="1:47" x14ac:dyDescent="0.4">
      <c r="B4" s="180" t="s">
        <v>3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305"/>
      <c r="W4" s="166" t="s">
        <v>4</v>
      </c>
      <c r="X4" s="163"/>
      <c r="Y4" s="163"/>
      <c r="Z4" s="163"/>
      <c r="AA4" s="163"/>
      <c r="AB4" s="163"/>
      <c r="AC4" s="163"/>
      <c r="AD4" s="163"/>
      <c r="AE4" s="166" t="s">
        <v>5</v>
      </c>
      <c r="AF4" s="163"/>
      <c r="AG4" s="306"/>
      <c r="AH4" s="166" t="s">
        <v>6</v>
      </c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7"/>
    </row>
    <row r="5" spans="1:47" x14ac:dyDescent="0.4">
      <c r="B5" s="311" t="s">
        <v>7</v>
      </c>
      <c r="C5" s="308"/>
      <c r="D5" s="308"/>
      <c r="E5" s="308"/>
      <c r="F5" s="308"/>
      <c r="G5" s="308"/>
      <c r="H5" s="308"/>
      <c r="I5" s="308"/>
      <c r="J5" s="308"/>
      <c r="K5" s="309"/>
      <c r="L5" s="307" t="s">
        <v>8</v>
      </c>
      <c r="M5" s="308"/>
      <c r="N5" s="308"/>
      <c r="O5" s="309"/>
      <c r="P5" s="307" t="s">
        <v>9</v>
      </c>
      <c r="Q5" s="308"/>
      <c r="R5" s="308"/>
      <c r="S5" s="308"/>
      <c r="T5" s="308"/>
      <c r="U5" s="308"/>
      <c r="V5" s="309"/>
      <c r="W5" s="288" t="s">
        <v>10</v>
      </c>
      <c r="X5" s="289"/>
      <c r="Y5" s="289"/>
      <c r="Z5" s="290"/>
      <c r="AA5" s="190" t="s">
        <v>11</v>
      </c>
      <c r="AB5" s="153"/>
      <c r="AC5" s="153"/>
      <c r="AD5" s="185"/>
      <c r="AE5" s="307"/>
      <c r="AF5" s="308"/>
      <c r="AG5" s="309"/>
      <c r="AH5" s="307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10"/>
    </row>
    <row r="6" spans="1:47" x14ac:dyDescent="0.4">
      <c r="B6" s="291" t="s">
        <v>12</v>
      </c>
      <c r="C6" s="292"/>
      <c r="D6" s="292"/>
      <c r="E6" s="292"/>
      <c r="F6" s="292"/>
      <c r="G6" s="292"/>
      <c r="H6" s="292"/>
      <c r="I6" s="292"/>
      <c r="J6" s="292"/>
      <c r="K6" s="293"/>
      <c r="L6" s="294"/>
      <c r="M6" s="295"/>
      <c r="N6" s="295"/>
      <c r="O6" s="296"/>
      <c r="P6" s="297"/>
      <c r="Q6" s="298"/>
      <c r="R6" s="298"/>
      <c r="S6" s="298"/>
      <c r="U6" s="245"/>
      <c r="V6" s="275"/>
      <c r="W6" s="299" t="e">
        <f>SUM(W7:Z11)</f>
        <v>#REF!</v>
      </c>
      <c r="X6" s="300"/>
      <c r="Y6" s="300"/>
      <c r="Z6" s="301"/>
      <c r="AA6" s="13"/>
      <c r="AB6" s="14"/>
      <c r="AC6" s="14"/>
      <c r="AD6" s="15"/>
      <c r="AE6" s="36"/>
      <c r="AF6" s="14"/>
      <c r="AG6" s="56" t="e">
        <f>IF(ISNA(VLOOKUP(B6,#REF!,47,FALSE)),"",VLOOKUP(B6,#REF!,47,FALSE))</f>
        <v>#REF!</v>
      </c>
      <c r="AH6" s="285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7"/>
    </row>
    <row r="7" spans="1:47" x14ac:dyDescent="0.4">
      <c r="B7" s="16"/>
      <c r="C7" s="131" t="e">
        <f>IF(#REF!="","",#REF!)</f>
        <v>#REF!</v>
      </c>
      <c r="D7" s="131"/>
      <c r="E7" s="131"/>
      <c r="F7" s="131"/>
      <c r="G7" s="131"/>
      <c r="H7" s="131"/>
      <c r="I7" s="131"/>
      <c r="J7" s="131"/>
      <c r="K7" s="132"/>
      <c r="L7" s="133" t="e">
        <f>IF(#REF!="","",#REF!)</f>
        <v>#REF!</v>
      </c>
      <c r="M7" s="134"/>
      <c r="N7" s="134"/>
      <c r="O7" s="135"/>
      <c r="P7" s="136" t="e">
        <f>IF(#REF!="","",#REF!)</f>
        <v>#REF!</v>
      </c>
      <c r="Q7" s="137"/>
      <c r="R7" s="137"/>
      <c r="S7" s="137"/>
      <c r="T7" s="25" t="e">
        <f>IF(P7="","","－")</f>
        <v>#REF!</v>
      </c>
      <c r="U7" s="137" t="e">
        <f>IF(#REF!="","",#REF!)</f>
        <v>#REF!</v>
      </c>
      <c r="V7" s="140"/>
      <c r="W7" s="136" t="e">
        <f>IF(#REF!="","",#REF!)</f>
        <v>#REF!</v>
      </c>
      <c r="X7" s="137"/>
      <c r="Y7" s="137"/>
      <c r="Z7" s="140"/>
      <c r="AA7" s="141" t="e">
        <f>U7</f>
        <v>#REF!</v>
      </c>
      <c r="AB7" s="142"/>
      <c r="AC7" s="142"/>
      <c r="AD7" s="143"/>
      <c r="AE7" s="105" t="e">
        <f>IF(#REF!="","",#REF!)</f>
        <v>#REF!</v>
      </c>
      <c r="AF7" s="53" t="e">
        <f>IF(#REF!="","","～")</f>
        <v>#REF!</v>
      </c>
      <c r="AG7" s="106" t="e">
        <f>IF(AE7="","","令和6年3月")</f>
        <v>#REF!</v>
      </c>
      <c r="AH7" s="129" t="e">
        <f>CONCATENATE("対象月数 ： ",#REF!)</f>
        <v>#REF!</v>
      </c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30"/>
    </row>
    <row r="8" spans="1:47" x14ac:dyDescent="0.4">
      <c r="B8" s="16"/>
      <c r="C8" s="131" t="e">
        <f>IF(#REF!="","",#REF!)</f>
        <v>#REF!</v>
      </c>
      <c r="D8" s="131"/>
      <c r="E8" s="131"/>
      <c r="F8" s="131"/>
      <c r="G8" s="131"/>
      <c r="H8" s="131"/>
      <c r="I8" s="131"/>
      <c r="J8" s="131"/>
      <c r="K8" s="132"/>
      <c r="L8" s="133" t="e">
        <f>IF(#REF!="","",#REF!)</f>
        <v>#REF!</v>
      </c>
      <c r="M8" s="134"/>
      <c r="N8" s="134"/>
      <c r="O8" s="135"/>
      <c r="P8" s="136" t="e">
        <f>IF(#REF!="","",#REF!)</f>
        <v>#REF!</v>
      </c>
      <c r="Q8" s="137"/>
      <c r="R8" s="137"/>
      <c r="S8" s="137"/>
      <c r="T8" s="25" t="e">
        <f t="shared" ref="T8:T11" si="0">IF(P8="","","－")</f>
        <v>#REF!</v>
      </c>
      <c r="U8" s="137" t="e">
        <f>IF(#REF!="","",#REF!)</f>
        <v>#REF!</v>
      </c>
      <c r="V8" s="140"/>
      <c r="W8" s="136" t="e">
        <f>IF(#REF!="","",#REF!)</f>
        <v>#REF!</v>
      </c>
      <c r="X8" s="137"/>
      <c r="Y8" s="137"/>
      <c r="Z8" s="140"/>
      <c r="AA8" s="141" t="e">
        <f t="shared" ref="AA8:AA11" si="1">U8</f>
        <v>#REF!</v>
      </c>
      <c r="AB8" s="142"/>
      <c r="AC8" s="142"/>
      <c r="AD8" s="143"/>
      <c r="AE8" s="105" t="e">
        <f>IF(#REF!="","",#REF!)</f>
        <v>#REF!</v>
      </c>
      <c r="AF8" s="53" t="e">
        <f>IF(#REF!="","","～")</f>
        <v>#REF!</v>
      </c>
      <c r="AG8" s="106" t="e">
        <f t="shared" ref="AG8:AG11" si="2">IF(AE8="","","令和6年3月")</f>
        <v>#REF!</v>
      </c>
      <c r="AH8" s="129" t="e">
        <f>CONCATENATE("対象月数 ： ",#REF!)</f>
        <v>#REF!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30"/>
    </row>
    <row r="9" spans="1:47" x14ac:dyDescent="0.4">
      <c r="B9" s="16"/>
      <c r="C9" s="131" t="e">
        <f>IF(#REF!="","",#REF!)</f>
        <v>#REF!</v>
      </c>
      <c r="D9" s="131"/>
      <c r="E9" s="131"/>
      <c r="F9" s="131"/>
      <c r="G9" s="131"/>
      <c r="H9" s="131"/>
      <c r="I9" s="131"/>
      <c r="J9" s="131"/>
      <c r="K9" s="132"/>
      <c r="L9" s="133" t="e">
        <f>IF(#REF!="","",#REF!)</f>
        <v>#REF!</v>
      </c>
      <c r="M9" s="134"/>
      <c r="N9" s="134"/>
      <c r="O9" s="135"/>
      <c r="P9" s="136" t="e">
        <f>IF(#REF!="","",#REF!)</f>
        <v>#REF!</v>
      </c>
      <c r="Q9" s="137"/>
      <c r="R9" s="137"/>
      <c r="S9" s="137"/>
      <c r="T9" s="25" t="e">
        <f t="shared" si="0"/>
        <v>#REF!</v>
      </c>
      <c r="U9" s="137" t="e">
        <f>IF(#REF!="","",#REF!)</f>
        <v>#REF!</v>
      </c>
      <c r="V9" s="140"/>
      <c r="W9" s="136" t="e">
        <f>IF(#REF!="","",#REF!)</f>
        <v>#REF!</v>
      </c>
      <c r="X9" s="137"/>
      <c r="Y9" s="137"/>
      <c r="Z9" s="140"/>
      <c r="AA9" s="141" t="e">
        <f t="shared" si="1"/>
        <v>#REF!</v>
      </c>
      <c r="AB9" s="142"/>
      <c r="AC9" s="142"/>
      <c r="AD9" s="143"/>
      <c r="AE9" s="105" t="e">
        <f>IF(#REF!="","",#REF!)</f>
        <v>#REF!</v>
      </c>
      <c r="AF9" s="53" t="e">
        <f>IF(#REF!="","","～")</f>
        <v>#REF!</v>
      </c>
      <c r="AG9" s="106" t="e">
        <f t="shared" si="2"/>
        <v>#REF!</v>
      </c>
      <c r="AH9" s="129" t="e">
        <f>CONCATENATE("対象月数 ： ",#REF!)</f>
        <v>#REF!</v>
      </c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30"/>
    </row>
    <row r="10" spans="1:47" x14ac:dyDescent="0.4">
      <c r="B10" s="16"/>
      <c r="C10" s="131" t="e">
        <f>IF(#REF!="","",#REF!)</f>
        <v>#REF!</v>
      </c>
      <c r="D10" s="131"/>
      <c r="E10" s="131"/>
      <c r="F10" s="131"/>
      <c r="G10" s="131"/>
      <c r="H10" s="131"/>
      <c r="I10" s="131"/>
      <c r="J10" s="131"/>
      <c r="K10" s="132"/>
      <c r="L10" s="133" t="e">
        <f>IF(#REF!="","",#REF!)</f>
        <v>#REF!</v>
      </c>
      <c r="M10" s="134"/>
      <c r="N10" s="134"/>
      <c r="O10" s="135"/>
      <c r="P10" s="136" t="e">
        <f>IF(#REF!="","",#REF!)</f>
        <v>#REF!</v>
      </c>
      <c r="Q10" s="137"/>
      <c r="R10" s="137"/>
      <c r="S10" s="137"/>
      <c r="T10" s="25" t="e">
        <f t="shared" si="0"/>
        <v>#REF!</v>
      </c>
      <c r="U10" s="137" t="e">
        <f>IF(#REF!="","",#REF!)</f>
        <v>#REF!</v>
      </c>
      <c r="V10" s="140"/>
      <c r="W10" s="136" t="e">
        <f>IF(#REF!="","",#REF!)</f>
        <v>#REF!</v>
      </c>
      <c r="X10" s="137"/>
      <c r="Y10" s="137"/>
      <c r="Z10" s="140"/>
      <c r="AA10" s="141" t="e">
        <f t="shared" si="1"/>
        <v>#REF!</v>
      </c>
      <c r="AB10" s="142"/>
      <c r="AC10" s="142"/>
      <c r="AD10" s="143"/>
      <c r="AE10" s="105" t="e">
        <f>IF(#REF!="","",#REF!)</f>
        <v>#REF!</v>
      </c>
      <c r="AF10" s="53" t="e">
        <f>IF(#REF!="","","～")</f>
        <v>#REF!</v>
      </c>
      <c r="AG10" s="106" t="e">
        <f t="shared" si="2"/>
        <v>#REF!</v>
      </c>
      <c r="AH10" s="129" t="e">
        <f>CONCATENATE("対象月数 ： ",#REF!)</f>
        <v>#REF!</v>
      </c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30"/>
    </row>
    <row r="11" spans="1:47" x14ac:dyDescent="0.4">
      <c r="B11" s="16"/>
      <c r="C11" s="131" t="e">
        <f>IF(#REF!="","",#REF!)</f>
        <v>#REF!</v>
      </c>
      <c r="D11" s="131"/>
      <c r="E11" s="131"/>
      <c r="F11" s="131"/>
      <c r="G11" s="131"/>
      <c r="H11" s="131"/>
      <c r="I11" s="131"/>
      <c r="J11" s="131"/>
      <c r="K11" s="132"/>
      <c r="L11" s="133" t="e">
        <f>IF(#REF!="","",#REF!)</f>
        <v>#REF!</v>
      </c>
      <c r="M11" s="134"/>
      <c r="N11" s="134"/>
      <c r="O11" s="135"/>
      <c r="P11" s="136" t="e">
        <f>IF(#REF!="","",#REF!)</f>
        <v>#REF!</v>
      </c>
      <c r="Q11" s="137"/>
      <c r="R11" s="137"/>
      <c r="S11" s="137"/>
      <c r="T11" s="25" t="e">
        <f t="shared" si="0"/>
        <v>#REF!</v>
      </c>
      <c r="U11" s="137" t="e">
        <f>IF(#REF!="","",#REF!)</f>
        <v>#REF!</v>
      </c>
      <c r="V11" s="140"/>
      <c r="W11" s="136" t="e">
        <f>IF(#REF!="","",#REF!)</f>
        <v>#REF!</v>
      </c>
      <c r="X11" s="137"/>
      <c r="Y11" s="137"/>
      <c r="Z11" s="140"/>
      <c r="AA11" s="141" t="e">
        <f t="shared" si="1"/>
        <v>#REF!</v>
      </c>
      <c r="AB11" s="142"/>
      <c r="AC11" s="142"/>
      <c r="AD11" s="143"/>
      <c r="AE11" s="105" t="e">
        <f>IF(#REF!="","",#REF!)</f>
        <v>#REF!</v>
      </c>
      <c r="AF11" s="53" t="e">
        <f>IF(#REF!="","","～")</f>
        <v>#REF!</v>
      </c>
      <c r="AG11" s="106" t="e">
        <f t="shared" si="2"/>
        <v>#REF!</v>
      </c>
      <c r="AH11" s="129" t="e">
        <f>CONCATENATE("対象月数 ： ",#REF!)</f>
        <v>#REF!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30"/>
    </row>
    <row r="12" spans="1:47" x14ac:dyDescent="0.4">
      <c r="B12" s="16"/>
      <c r="C12" s="1"/>
      <c r="D12" s="1"/>
      <c r="E12" s="1"/>
      <c r="F12" s="1"/>
      <c r="G12" s="1"/>
      <c r="H12" s="1"/>
      <c r="I12" s="1"/>
      <c r="J12" s="1"/>
      <c r="K12" s="20"/>
      <c r="L12" s="21"/>
      <c r="M12" s="2"/>
      <c r="N12" s="2"/>
      <c r="O12" s="22"/>
      <c r="P12" s="23"/>
      <c r="Q12" s="24"/>
      <c r="R12" s="24"/>
      <c r="S12" s="24"/>
      <c r="T12" s="25"/>
      <c r="U12" s="26"/>
      <c r="V12" s="27"/>
      <c r="W12" s="23"/>
      <c r="X12" s="24"/>
      <c r="Y12" s="24"/>
      <c r="Z12" s="28"/>
      <c r="AA12" s="29"/>
      <c r="AD12" s="30"/>
      <c r="AE12" s="36"/>
      <c r="AF12" s="53"/>
      <c r="AG12" s="19"/>
      <c r="AH12" s="31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</row>
    <row r="13" spans="1:47" x14ac:dyDescent="0.4">
      <c r="B13" s="16" t="s">
        <v>13</v>
      </c>
      <c r="C13" s="1"/>
      <c r="D13" s="1"/>
      <c r="E13" s="1"/>
      <c r="F13" s="1"/>
      <c r="G13" s="1"/>
      <c r="H13" s="1"/>
      <c r="I13" s="1"/>
      <c r="J13" s="1"/>
      <c r="K13" s="20"/>
      <c r="L13" s="21"/>
      <c r="M13" s="2"/>
      <c r="N13" s="2"/>
      <c r="O13" s="22"/>
      <c r="P13" s="23"/>
      <c r="Q13" s="24"/>
      <c r="R13" s="24"/>
      <c r="S13" s="24"/>
      <c r="T13" s="25"/>
      <c r="U13" s="26"/>
      <c r="V13" s="27"/>
      <c r="W13" s="278" t="e">
        <f>SUM(W14:Z16)</f>
        <v>#REF!</v>
      </c>
      <c r="X13" s="279"/>
      <c r="Y13" s="279"/>
      <c r="Z13" s="280"/>
      <c r="AA13" s="29"/>
      <c r="AD13" s="30"/>
      <c r="AE13" s="18"/>
      <c r="AF13" s="57"/>
      <c r="AG13" s="17"/>
      <c r="AH13" s="31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</row>
    <row r="14" spans="1:47" x14ac:dyDescent="0.4">
      <c r="B14" s="16"/>
      <c r="C14" s="281" t="e">
        <f>IF(#REF!="","",#REF!)</f>
        <v>#REF!</v>
      </c>
      <c r="D14" s="281"/>
      <c r="E14" s="281"/>
      <c r="F14" s="281"/>
      <c r="G14" s="281"/>
      <c r="H14" s="281"/>
      <c r="I14" s="281"/>
      <c r="J14" s="281"/>
      <c r="K14" s="282"/>
      <c r="L14" s="133" t="e">
        <f>IF(#REF!="","",#REF!)</f>
        <v>#REF!</v>
      </c>
      <c r="M14" s="134"/>
      <c r="N14" s="134"/>
      <c r="O14" s="135"/>
      <c r="P14" s="136" t="e">
        <f>IF(#REF!="","",#REF!)</f>
        <v>#REF!</v>
      </c>
      <c r="Q14" s="137"/>
      <c r="R14" s="137"/>
      <c r="S14" s="137"/>
      <c r="T14" s="25" t="e">
        <f>IF(P14="","","×")</f>
        <v>#REF!</v>
      </c>
      <c r="U14" s="283" t="e">
        <f>IF(#REF!="","",#REF!)</f>
        <v>#REF!</v>
      </c>
      <c r="V14" s="284"/>
      <c r="W14" s="136" t="e">
        <f>IF($T$14="","",L14)</f>
        <v>#REF!</v>
      </c>
      <c r="X14" s="137"/>
      <c r="Y14" s="137"/>
      <c r="Z14" s="140"/>
      <c r="AA14" s="276"/>
      <c r="AB14" s="195"/>
      <c r="AC14" s="195"/>
      <c r="AD14" s="277"/>
      <c r="AE14" s="144" t="e">
        <f>IF(#REF!="","",#REF!)</f>
        <v>#REF!</v>
      </c>
      <c r="AF14" s="145"/>
      <c r="AG14" s="146"/>
      <c r="AH14" s="270" t="e">
        <f>IF(#REF!="","",#REF!)</f>
        <v>#REF!</v>
      </c>
      <c r="AI14" s="271"/>
      <c r="AJ14" s="271"/>
      <c r="AK14" s="271"/>
      <c r="AL14" s="271"/>
      <c r="AM14" s="271" t="e">
        <f>IF(#REF!="","",#REF!)</f>
        <v>#REF!</v>
      </c>
      <c r="AN14" s="271"/>
      <c r="AO14" s="271"/>
      <c r="AP14" s="271"/>
      <c r="AQ14" s="271"/>
      <c r="AR14" s="271"/>
      <c r="AS14" s="271"/>
      <c r="AT14" s="271"/>
      <c r="AU14" s="272"/>
    </row>
    <row r="15" spans="1:47" x14ac:dyDescent="0.4">
      <c r="B15" s="16"/>
      <c r="C15" s="281" t="e">
        <f>IF(#REF!="","",#REF!)</f>
        <v>#REF!</v>
      </c>
      <c r="D15" s="281"/>
      <c r="E15" s="281"/>
      <c r="F15" s="281"/>
      <c r="G15" s="281"/>
      <c r="H15" s="281"/>
      <c r="I15" s="281"/>
      <c r="J15" s="281"/>
      <c r="K15" s="282"/>
      <c r="L15" s="133" t="e">
        <f>IF(#REF!="","",#REF!)</f>
        <v>#REF!</v>
      </c>
      <c r="M15" s="134"/>
      <c r="N15" s="134"/>
      <c r="O15" s="135"/>
      <c r="P15" s="136" t="e">
        <f>IF(#REF!="","",#REF!)</f>
        <v>#REF!</v>
      </c>
      <c r="Q15" s="137"/>
      <c r="R15" s="137"/>
      <c r="S15" s="137"/>
      <c r="T15" s="25" t="e">
        <f t="shared" ref="T15:T16" si="3">IF(P15="","","×")</f>
        <v>#REF!</v>
      </c>
      <c r="U15" s="283" t="e">
        <f>IF(#REF!="","",#REF!)</f>
        <v>#REF!</v>
      </c>
      <c r="V15" s="284"/>
      <c r="W15" s="136" t="e">
        <f t="shared" ref="W15:W16" si="4">IF($T$14="","",L15)</f>
        <v>#REF!</v>
      </c>
      <c r="X15" s="137"/>
      <c r="Y15" s="137"/>
      <c r="Z15" s="140"/>
      <c r="AA15" s="276"/>
      <c r="AB15" s="195"/>
      <c r="AC15" s="195"/>
      <c r="AD15" s="277"/>
      <c r="AE15" s="144" t="e">
        <f>IF(#REF!="","",#REF!)</f>
        <v>#REF!</v>
      </c>
      <c r="AF15" s="145"/>
      <c r="AG15" s="146"/>
      <c r="AH15" s="270" t="e">
        <f>IF(#REF!="","",#REF!)</f>
        <v>#REF!</v>
      </c>
      <c r="AI15" s="271"/>
      <c r="AJ15" s="271"/>
      <c r="AK15" s="271"/>
      <c r="AL15" s="271"/>
      <c r="AM15" s="271" t="e">
        <f>IF(#REF!="","",#REF!)</f>
        <v>#REF!</v>
      </c>
      <c r="AN15" s="271"/>
      <c r="AO15" s="271"/>
      <c r="AP15" s="271"/>
      <c r="AQ15" s="271"/>
      <c r="AR15" s="271"/>
      <c r="AS15" s="271"/>
      <c r="AT15" s="271"/>
      <c r="AU15" s="272"/>
    </row>
    <row r="16" spans="1:47" x14ac:dyDescent="0.4">
      <c r="B16" s="16"/>
      <c r="C16" s="281" t="e">
        <f>IF(#REF!="","",#REF!)</f>
        <v>#REF!</v>
      </c>
      <c r="D16" s="281"/>
      <c r="E16" s="281"/>
      <c r="F16" s="281"/>
      <c r="G16" s="281"/>
      <c r="H16" s="281"/>
      <c r="I16" s="281"/>
      <c r="J16" s="281"/>
      <c r="K16" s="282"/>
      <c r="L16" s="133" t="e">
        <f>IF(#REF!="","",#REF!)</f>
        <v>#REF!</v>
      </c>
      <c r="M16" s="134"/>
      <c r="N16" s="134"/>
      <c r="O16" s="135"/>
      <c r="P16" s="136" t="e">
        <f>IF(#REF!="","",#REF!)</f>
        <v>#REF!</v>
      </c>
      <c r="Q16" s="137"/>
      <c r="R16" s="137"/>
      <c r="S16" s="137"/>
      <c r="T16" s="25" t="e">
        <f t="shared" si="3"/>
        <v>#REF!</v>
      </c>
      <c r="U16" s="283" t="e">
        <f>IF(#REF!="","",#REF!)</f>
        <v>#REF!</v>
      </c>
      <c r="V16" s="284"/>
      <c r="W16" s="136" t="e">
        <f t="shared" si="4"/>
        <v>#REF!</v>
      </c>
      <c r="X16" s="137"/>
      <c r="Y16" s="137"/>
      <c r="Z16" s="140"/>
      <c r="AA16" s="276"/>
      <c r="AB16" s="195"/>
      <c r="AC16" s="195"/>
      <c r="AD16" s="277"/>
      <c r="AE16" s="144" t="e">
        <f>IF(#REF!="","",#REF!)</f>
        <v>#REF!</v>
      </c>
      <c r="AF16" s="145"/>
      <c r="AG16" s="146"/>
      <c r="AH16" s="270" t="e">
        <f>IF(#REF!="","",#REF!)</f>
        <v>#REF!</v>
      </c>
      <c r="AI16" s="271"/>
      <c r="AJ16" s="271"/>
      <c r="AK16" s="271"/>
      <c r="AL16" s="271"/>
      <c r="AM16" s="271" t="e">
        <f>IF(#REF!="","",#REF!)</f>
        <v>#REF!</v>
      </c>
      <c r="AN16" s="271"/>
      <c r="AO16" s="271"/>
      <c r="AP16" s="271"/>
      <c r="AQ16" s="271"/>
      <c r="AR16" s="271"/>
      <c r="AS16" s="271"/>
      <c r="AT16" s="271"/>
      <c r="AU16" s="272"/>
    </row>
    <row r="17" spans="2:47" x14ac:dyDescent="0.4">
      <c r="B17" s="16"/>
      <c r="C17" s="34"/>
      <c r="D17" s="34"/>
      <c r="E17" s="34"/>
      <c r="F17" s="34"/>
      <c r="G17" s="34"/>
      <c r="H17" s="34"/>
      <c r="I17" s="34"/>
      <c r="J17" s="34"/>
      <c r="K17" s="35"/>
      <c r="L17" s="21"/>
      <c r="M17" s="2"/>
      <c r="N17" s="2"/>
      <c r="O17" s="22"/>
      <c r="P17" s="23"/>
      <c r="Q17" s="24"/>
      <c r="R17" s="24"/>
      <c r="S17" s="24"/>
      <c r="T17" s="25"/>
      <c r="U17" s="26"/>
      <c r="V17" s="27"/>
      <c r="W17" s="23"/>
      <c r="X17" s="24"/>
      <c r="Y17" s="24"/>
      <c r="Z17" s="28"/>
      <c r="AA17" s="29"/>
      <c r="AD17" s="30"/>
      <c r="AE17" s="18"/>
      <c r="AF17" s="57"/>
      <c r="AG17" s="17"/>
      <c r="AH17" s="31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</row>
    <row r="18" spans="2:47" x14ac:dyDescent="0.4">
      <c r="B18" s="16" t="s">
        <v>14</v>
      </c>
      <c r="C18" s="34"/>
      <c r="D18" s="34"/>
      <c r="E18" s="34"/>
      <c r="F18" s="34"/>
      <c r="G18" s="34"/>
      <c r="H18" s="34"/>
      <c r="I18" s="34"/>
      <c r="J18" s="34"/>
      <c r="K18" s="35"/>
      <c r="L18" s="21"/>
      <c r="M18" s="2"/>
      <c r="N18" s="2"/>
      <c r="O18" s="22"/>
      <c r="P18" s="23"/>
      <c r="Q18" s="24"/>
      <c r="R18" s="24"/>
      <c r="S18" s="24"/>
      <c r="T18" s="25"/>
      <c r="U18" s="26"/>
      <c r="V18" s="27"/>
      <c r="W18" s="278" t="e">
        <f>SUM(W19:Z22)</f>
        <v>#REF!</v>
      </c>
      <c r="X18" s="279"/>
      <c r="Y18" s="279"/>
      <c r="Z18" s="280"/>
      <c r="AA18" s="29"/>
      <c r="AD18" s="30"/>
      <c r="AE18" s="18"/>
      <c r="AF18" s="57"/>
      <c r="AG18" s="17"/>
      <c r="AH18" s="31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</row>
    <row r="19" spans="2:47" x14ac:dyDescent="0.4">
      <c r="B19" s="16"/>
      <c r="C19" s="281" t="e">
        <f>IF(#REF!="","",#REF!)</f>
        <v>#REF!</v>
      </c>
      <c r="D19" s="281"/>
      <c r="E19" s="281"/>
      <c r="F19" s="281"/>
      <c r="G19" s="281"/>
      <c r="H19" s="281"/>
      <c r="I19" s="281"/>
      <c r="J19" s="281"/>
      <c r="K19" s="282"/>
      <c r="L19" s="133" t="e">
        <f>IF(#REF!="","",#REF!)</f>
        <v>#REF!</v>
      </c>
      <c r="M19" s="134"/>
      <c r="N19" s="134"/>
      <c r="O19" s="135"/>
      <c r="P19" s="136" t="e">
        <f>IF(#REF!="","",#REF!)</f>
        <v>#REF!</v>
      </c>
      <c r="Q19" s="137"/>
      <c r="R19" s="137"/>
      <c r="S19" s="137"/>
      <c r="T19" s="25" t="e">
        <f>IF(P19="","","×")</f>
        <v>#REF!</v>
      </c>
      <c r="U19" s="245" t="e">
        <f>IF(#REF!="","",#REF!)</f>
        <v>#REF!</v>
      </c>
      <c r="V19" s="275"/>
      <c r="W19" s="136" t="e">
        <f>IF($T$19="","",L19)</f>
        <v>#REF!</v>
      </c>
      <c r="X19" s="137"/>
      <c r="Y19" s="137"/>
      <c r="Z19" s="140"/>
      <c r="AA19" s="276"/>
      <c r="AB19" s="195"/>
      <c r="AC19" s="195"/>
      <c r="AD19" s="277"/>
      <c r="AE19" s="144" t="e">
        <f>IF(#REF!="","",#REF!)</f>
        <v>#REF!</v>
      </c>
      <c r="AF19" s="145"/>
      <c r="AG19" s="146"/>
      <c r="AH19" s="270" t="e">
        <f>IF(#REF!="","",#REF!)</f>
        <v>#REF!</v>
      </c>
      <c r="AI19" s="271"/>
      <c r="AJ19" s="271"/>
      <c r="AK19" s="271"/>
      <c r="AL19" s="271"/>
      <c r="AM19" s="271" t="e">
        <f>IF(#REF!="","",#REF!)</f>
        <v>#REF!</v>
      </c>
      <c r="AN19" s="271"/>
      <c r="AO19" s="271"/>
      <c r="AP19" s="271"/>
      <c r="AQ19" s="271" t="e">
        <f>IF(#REF!="","",#REF!)</f>
        <v>#REF!</v>
      </c>
      <c r="AR19" s="271"/>
      <c r="AS19" s="271"/>
      <c r="AT19" s="271"/>
      <c r="AU19" s="272"/>
    </row>
    <row r="20" spans="2:47" x14ac:dyDescent="0.4">
      <c r="B20" s="16"/>
      <c r="C20" s="281" t="e">
        <f>IF(#REF!="","",#REF!)</f>
        <v>#REF!</v>
      </c>
      <c r="D20" s="281"/>
      <c r="E20" s="281"/>
      <c r="F20" s="281"/>
      <c r="G20" s="281"/>
      <c r="H20" s="281"/>
      <c r="I20" s="281"/>
      <c r="J20" s="281"/>
      <c r="K20" s="282"/>
      <c r="L20" s="133" t="e">
        <f>IF(#REF!="","",#REF!)</f>
        <v>#REF!</v>
      </c>
      <c r="M20" s="134"/>
      <c r="N20" s="134"/>
      <c r="O20" s="135"/>
      <c r="P20" s="136" t="e">
        <f>IF(#REF!="","",#REF!)</f>
        <v>#REF!</v>
      </c>
      <c r="Q20" s="137"/>
      <c r="R20" s="137"/>
      <c r="S20" s="137"/>
      <c r="T20" s="25" t="e">
        <f t="shared" ref="T20:T22" si="5">IF(P20="","","×")</f>
        <v>#REF!</v>
      </c>
      <c r="U20" s="245" t="e">
        <f>IF(#REF!="","",#REF!)</f>
        <v>#REF!</v>
      </c>
      <c r="V20" s="275"/>
      <c r="W20" s="136" t="e">
        <f>IF($T$19="","",L20)</f>
        <v>#REF!</v>
      </c>
      <c r="X20" s="137"/>
      <c r="Y20" s="137"/>
      <c r="Z20" s="140"/>
      <c r="AA20" s="276"/>
      <c r="AB20" s="195"/>
      <c r="AC20" s="195"/>
      <c r="AD20" s="277"/>
      <c r="AE20" s="144" t="e">
        <f>IF(#REF!="","",#REF!)</f>
        <v>#REF!</v>
      </c>
      <c r="AF20" s="145"/>
      <c r="AG20" s="146"/>
      <c r="AH20" s="270" t="e">
        <f>IF(#REF!="","",#REF!)</f>
        <v>#REF!</v>
      </c>
      <c r="AI20" s="271"/>
      <c r="AJ20" s="271"/>
      <c r="AK20" s="271"/>
      <c r="AL20" s="271"/>
      <c r="AM20" s="271" t="e">
        <f>IF(#REF!="","",#REF!)</f>
        <v>#REF!</v>
      </c>
      <c r="AN20" s="271"/>
      <c r="AO20" s="271"/>
      <c r="AP20" s="271"/>
      <c r="AQ20" s="271" t="e">
        <f>IF(#REF!="","",#REF!)</f>
        <v>#REF!</v>
      </c>
      <c r="AR20" s="271"/>
      <c r="AS20" s="271"/>
      <c r="AT20" s="271"/>
      <c r="AU20" s="272"/>
    </row>
    <row r="21" spans="2:47" x14ac:dyDescent="0.4">
      <c r="B21" s="16"/>
      <c r="C21" s="281" t="e">
        <f>IF(#REF!="","",#REF!)</f>
        <v>#REF!</v>
      </c>
      <c r="D21" s="281"/>
      <c r="E21" s="281"/>
      <c r="F21" s="281"/>
      <c r="G21" s="281"/>
      <c r="H21" s="281"/>
      <c r="I21" s="281"/>
      <c r="J21" s="281"/>
      <c r="K21" s="282"/>
      <c r="L21" s="133" t="e">
        <f>IF(#REF!="","",#REF!)</f>
        <v>#REF!</v>
      </c>
      <c r="M21" s="134"/>
      <c r="N21" s="134"/>
      <c r="O21" s="135"/>
      <c r="P21" s="136" t="e">
        <f>IF(#REF!="","",#REF!)</f>
        <v>#REF!</v>
      </c>
      <c r="Q21" s="137"/>
      <c r="R21" s="137"/>
      <c r="S21" s="137"/>
      <c r="T21" s="25" t="e">
        <f t="shared" si="5"/>
        <v>#REF!</v>
      </c>
      <c r="U21" s="245" t="e">
        <f>IF(#REF!="","",#REF!)</f>
        <v>#REF!</v>
      </c>
      <c r="V21" s="275"/>
      <c r="W21" s="136" t="e">
        <f>IF($T$19="","",L21)</f>
        <v>#REF!</v>
      </c>
      <c r="X21" s="137"/>
      <c r="Y21" s="137"/>
      <c r="Z21" s="140"/>
      <c r="AA21" s="276"/>
      <c r="AB21" s="195"/>
      <c r="AC21" s="195"/>
      <c r="AD21" s="277"/>
      <c r="AE21" s="144" t="e">
        <f>IF(#REF!="","",#REF!)</f>
        <v>#REF!</v>
      </c>
      <c r="AF21" s="145"/>
      <c r="AG21" s="146"/>
      <c r="AH21" s="270" t="e">
        <f>IF(#REF!="","",#REF!)</f>
        <v>#REF!</v>
      </c>
      <c r="AI21" s="271"/>
      <c r="AJ21" s="271"/>
      <c r="AK21" s="271"/>
      <c r="AL21" s="271"/>
      <c r="AM21" s="271" t="e">
        <f>IF(#REF!="","",#REF!)</f>
        <v>#REF!</v>
      </c>
      <c r="AN21" s="271"/>
      <c r="AO21" s="271"/>
      <c r="AP21" s="271"/>
      <c r="AQ21" s="271" t="e">
        <f>IF(#REF!="","",#REF!)</f>
        <v>#REF!</v>
      </c>
      <c r="AR21" s="271"/>
      <c r="AS21" s="271"/>
      <c r="AT21" s="271"/>
      <c r="AU21" s="272"/>
    </row>
    <row r="22" spans="2:47" x14ac:dyDescent="0.4">
      <c r="B22" s="16"/>
      <c r="C22" s="281" t="e">
        <f>IF(#REF!="","",#REF!)</f>
        <v>#REF!</v>
      </c>
      <c r="D22" s="281"/>
      <c r="E22" s="281"/>
      <c r="F22" s="281"/>
      <c r="G22" s="281"/>
      <c r="H22" s="281"/>
      <c r="I22" s="281"/>
      <c r="J22" s="281"/>
      <c r="K22" s="282"/>
      <c r="L22" s="133" t="e">
        <f>IF(#REF!="","",#REF!)</f>
        <v>#REF!</v>
      </c>
      <c r="M22" s="134"/>
      <c r="N22" s="134"/>
      <c r="O22" s="135"/>
      <c r="P22" s="136" t="e">
        <f>IF(#REF!="","",#REF!)</f>
        <v>#REF!</v>
      </c>
      <c r="Q22" s="137"/>
      <c r="R22" s="137"/>
      <c r="S22" s="137"/>
      <c r="T22" s="25" t="e">
        <f t="shared" si="5"/>
        <v>#REF!</v>
      </c>
      <c r="U22" s="245" t="e">
        <f>IF(#REF!="","",#REF!)</f>
        <v>#REF!</v>
      </c>
      <c r="V22" s="275"/>
      <c r="W22" s="136" t="e">
        <f>IF($T$19="","",L22)</f>
        <v>#REF!</v>
      </c>
      <c r="X22" s="137"/>
      <c r="Y22" s="137"/>
      <c r="Z22" s="140"/>
      <c r="AA22" s="276"/>
      <c r="AB22" s="195"/>
      <c r="AC22" s="195"/>
      <c r="AD22" s="277"/>
      <c r="AE22" s="144" t="e">
        <f>IF(#REF!="","",#REF!)</f>
        <v>#REF!</v>
      </c>
      <c r="AF22" s="145"/>
      <c r="AG22" s="146"/>
      <c r="AH22" s="270" t="e">
        <f>IF(#REF!="","",#REF!)</f>
        <v>#REF!</v>
      </c>
      <c r="AI22" s="271"/>
      <c r="AJ22" s="271"/>
      <c r="AK22" s="271"/>
      <c r="AL22" s="271"/>
      <c r="AM22" s="271" t="e">
        <f>IF(#REF!="","",#REF!)</f>
        <v>#REF!</v>
      </c>
      <c r="AN22" s="271"/>
      <c r="AO22" s="271"/>
      <c r="AP22" s="271"/>
      <c r="AQ22" s="271" t="e">
        <f>IF(#REF!="","",#REF!)</f>
        <v>#REF!</v>
      </c>
      <c r="AR22" s="271"/>
      <c r="AS22" s="271"/>
      <c r="AT22" s="271"/>
      <c r="AU22" s="272"/>
    </row>
    <row r="23" spans="2:47" x14ac:dyDescent="0.4">
      <c r="B23" s="16"/>
      <c r="C23" s="34"/>
      <c r="D23" s="34"/>
      <c r="E23" s="34"/>
      <c r="F23" s="34"/>
      <c r="G23" s="34"/>
      <c r="H23" s="34"/>
      <c r="I23" s="34"/>
      <c r="J23" s="34"/>
      <c r="K23" s="35"/>
      <c r="L23" s="21"/>
      <c r="M23" s="2"/>
      <c r="N23" s="2"/>
      <c r="O23" s="22"/>
      <c r="P23" s="23"/>
      <c r="Q23" s="24"/>
      <c r="R23" s="24"/>
      <c r="S23" s="24"/>
      <c r="T23" s="25"/>
      <c r="U23" s="26"/>
      <c r="V23" s="27"/>
      <c r="W23" s="23"/>
      <c r="X23" s="24"/>
      <c r="Y23" s="24"/>
      <c r="Z23" s="28"/>
      <c r="AA23" s="29"/>
      <c r="AD23" s="30"/>
      <c r="AE23" s="48"/>
      <c r="AF23" s="64"/>
      <c r="AG23" s="47"/>
      <c r="AH23" s="31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3"/>
    </row>
    <row r="24" spans="2:47" x14ac:dyDescent="0.4">
      <c r="B24" s="16" t="s">
        <v>15</v>
      </c>
      <c r="C24" s="34"/>
      <c r="D24" s="34"/>
      <c r="E24" s="34"/>
      <c r="F24" s="34"/>
      <c r="G24" s="34"/>
      <c r="H24" s="34"/>
      <c r="I24" s="34"/>
      <c r="J24" s="34"/>
      <c r="K24" s="35"/>
      <c r="L24" s="21"/>
      <c r="M24" s="2"/>
      <c r="N24" s="2"/>
      <c r="O24" s="22"/>
      <c r="P24" s="23"/>
      <c r="Q24" s="24"/>
      <c r="R24" s="24"/>
      <c r="S24" s="24"/>
      <c r="T24" s="25"/>
      <c r="U24" s="26"/>
      <c r="V24" s="27"/>
      <c r="W24" s="278" t="e">
        <f>SUM(W25:Z26)</f>
        <v>#REF!</v>
      </c>
      <c r="X24" s="279"/>
      <c r="Y24" s="279"/>
      <c r="Z24" s="280"/>
      <c r="AA24" s="29"/>
      <c r="AD24" s="30"/>
      <c r="AE24" s="48"/>
      <c r="AF24" s="64"/>
      <c r="AG24" s="47"/>
      <c r="AH24" s="270" t="s">
        <v>16</v>
      </c>
      <c r="AI24" s="271"/>
      <c r="AJ24" s="271"/>
      <c r="AK24" s="271"/>
      <c r="AL24" s="271"/>
      <c r="AM24" s="271"/>
      <c r="AN24" s="271"/>
      <c r="AO24" s="271"/>
      <c r="AP24" s="271" t="s">
        <v>17</v>
      </c>
      <c r="AQ24" s="271"/>
      <c r="AR24" s="271"/>
      <c r="AS24" s="271"/>
      <c r="AT24" s="271"/>
      <c r="AU24" s="272"/>
    </row>
    <row r="25" spans="2:47" x14ac:dyDescent="0.4">
      <c r="B25" s="16"/>
      <c r="C25" s="273" t="e">
        <f>IF(#REF!="","",#REF!)</f>
        <v>#REF!</v>
      </c>
      <c r="D25" s="273"/>
      <c r="E25" s="273"/>
      <c r="F25" s="273"/>
      <c r="G25" s="273"/>
      <c r="H25" s="273"/>
      <c r="I25" s="273"/>
      <c r="J25" s="273"/>
      <c r="K25" s="274"/>
      <c r="L25" s="133" t="e">
        <f>IF(#REF!="","",#REF!)</f>
        <v>#REF!</v>
      </c>
      <c r="M25" s="134"/>
      <c r="N25" s="134"/>
      <c r="O25" s="135"/>
      <c r="P25" s="136" t="e">
        <f>IF(#REF!="","",#REF!)</f>
        <v>#REF!</v>
      </c>
      <c r="Q25" s="137"/>
      <c r="R25" s="137"/>
      <c r="S25" s="137"/>
      <c r="T25" s="25" t="e">
        <f>IF(P25="","","×")</f>
        <v>#REF!</v>
      </c>
      <c r="U25" s="245" t="e">
        <f>IF(#REF!="","",#REF!)</f>
        <v>#REF!</v>
      </c>
      <c r="V25" s="275"/>
      <c r="W25" s="136" t="e">
        <f>IF($T$25="","",L25)</f>
        <v>#REF!</v>
      </c>
      <c r="X25" s="137"/>
      <c r="Y25" s="137"/>
      <c r="Z25" s="140"/>
      <c r="AA25" s="276"/>
      <c r="AB25" s="195"/>
      <c r="AC25" s="195"/>
      <c r="AD25" s="277"/>
      <c r="AE25" s="144" t="e">
        <f>IF(#REF!="","",#REF!)</f>
        <v>#REF!</v>
      </c>
      <c r="AF25" s="145"/>
      <c r="AG25" s="146"/>
      <c r="AH25" s="270" t="e">
        <f>IF(#REF!="","",#REF!)</f>
        <v>#REF!</v>
      </c>
      <c r="AI25" s="271"/>
      <c r="AJ25" s="271"/>
      <c r="AK25" s="271"/>
      <c r="AL25" s="271"/>
      <c r="AM25" s="271"/>
      <c r="AN25" s="271"/>
      <c r="AO25" s="271"/>
      <c r="AP25" s="271" t="e">
        <f>IF(#REF!="","",#REF!)</f>
        <v>#REF!</v>
      </c>
      <c r="AQ25" s="271"/>
      <c r="AR25" s="271"/>
      <c r="AS25" s="271"/>
      <c r="AT25" s="271"/>
      <c r="AU25" s="272"/>
    </row>
    <row r="26" spans="2:47" x14ac:dyDescent="0.4">
      <c r="B26" s="16"/>
      <c r="C26" s="273" t="e">
        <f>IF(#REF!="","",#REF!)</f>
        <v>#REF!</v>
      </c>
      <c r="D26" s="273"/>
      <c r="E26" s="273"/>
      <c r="F26" s="273"/>
      <c r="G26" s="273"/>
      <c r="H26" s="273"/>
      <c r="I26" s="273"/>
      <c r="J26" s="273"/>
      <c r="K26" s="274"/>
      <c r="L26" s="133" t="e">
        <f>IF(#REF!="","",#REF!)</f>
        <v>#REF!</v>
      </c>
      <c r="M26" s="134"/>
      <c r="N26" s="134"/>
      <c r="O26" s="135"/>
      <c r="P26" s="136" t="e">
        <f>IF(#REF!="","",#REF!)</f>
        <v>#REF!</v>
      </c>
      <c r="Q26" s="137"/>
      <c r="R26" s="137"/>
      <c r="S26" s="137"/>
      <c r="T26" s="25" t="e">
        <f>IF(P26="","","×")</f>
        <v>#REF!</v>
      </c>
      <c r="U26" s="245" t="e">
        <f>IF(#REF!="","",#REF!)</f>
        <v>#REF!</v>
      </c>
      <c r="V26" s="275"/>
      <c r="W26" s="136" t="e">
        <f>IF($T$25="","",L26)</f>
        <v>#REF!</v>
      </c>
      <c r="X26" s="137"/>
      <c r="Y26" s="137"/>
      <c r="Z26" s="140"/>
      <c r="AA26" s="276"/>
      <c r="AB26" s="195"/>
      <c r="AC26" s="195"/>
      <c r="AD26" s="277"/>
      <c r="AE26" s="144" t="e">
        <f>IF(#REF!="","",#REF!)</f>
        <v>#REF!</v>
      </c>
      <c r="AF26" s="145"/>
      <c r="AG26" s="146"/>
      <c r="AH26" s="270" t="e">
        <f>IF(#REF!="","",#REF!)</f>
        <v>#REF!</v>
      </c>
      <c r="AI26" s="271"/>
      <c r="AJ26" s="271"/>
      <c r="AK26" s="271"/>
      <c r="AL26" s="271"/>
      <c r="AM26" s="271"/>
      <c r="AN26" s="271"/>
      <c r="AO26" s="271"/>
      <c r="AP26" s="271" t="e">
        <f>IF(#REF!="","",#REF!)</f>
        <v>#REF!</v>
      </c>
      <c r="AQ26" s="271"/>
      <c r="AR26" s="271"/>
      <c r="AS26" s="271"/>
      <c r="AT26" s="271"/>
      <c r="AU26" s="272"/>
    </row>
    <row r="27" spans="2:47" x14ac:dyDescent="0.4">
      <c r="B27" s="16"/>
      <c r="C27" s="34"/>
      <c r="D27" s="34"/>
      <c r="E27" s="34"/>
      <c r="F27" s="34"/>
      <c r="G27" s="34"/>
      <c r="H27" s="34"/>
      <c r="I27" s="34"/>
      <c r="J27" s="34"/>
      <c r="K27" s="35"/>
      <c r="L27" s="21"/>
      <c r="M27" s="2"/>
      <c r="N27" s="2"/>
      <c r="O27" s="22"/>
      <c r="P27" s="23"/>
      <c r="Q27" s="24"/>
      <c r="R27" s="24"/>
      <c r="S27" s="24"/>
      <c r="T27" s="25"/>
      <c r="U27" s="26"/>
      <c r="V27" s="27"/>
      <c r="W27" s="23"/>
      <c r="X27" s="24"/>
      <c r="Y27" s="24"/>
      <c r="Z27" s="28"/>
      <c r="AA27" s="29"/>
      <c r="AD27" s="30"/>
      <c r="AE27" s="48"/>
      <c r="AF27" s="64"/>
      <c r="AG27" s="47"/>
      <c r="AH27" s="31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3"/>
    </row>
    <row r="28" spans="2:47" x14ac:dyDescent="0.4">
      <c r="B28" s="16" t="s">
        <v>18</v>
      </c>
      <c r="C28" s="34"/>
      <c r="D28" s="34"/>
      <c r="E28" s="34"/>
      <c r="F28" s="34"/>
      <c r="G28" s="34"/>
      <c r="H28" s="34"/>
      <c r="I28" s="34"/>
      <c r="J28" s="34"/>
      <c r="K28" s="35"/>
      <c r="L28" s="21"/>
      <c r="M28" s="2"/>
      <c r="N28" s="2"/>
      <c r="O28" s="22"/>
      <c r="P28" s="23"/>
      <c r="Q28" s="24"/>
      <c r="R28" s="24"/>
      <c r="S28" s="24"/>
      <c r="T28" s="25"/>
      <c r="U28" s="26"/>
      <c r="V28" s="27"/>
      <c r="W28" s="267" t="e">
        <f>SUM(W29:Z37)</f>
        <v>#REF!</v>
      </c>
      <c r="X28" s="268"/>
      <c r="Y28" s="268"/>
      <c r="Z28" s="269"/>
      <c r="AA28" s="59"/>
      <c r="AB28" s="60"/>
      <c r="AC28" s="60"/>
      <c r="AD28" s="61"/>
      <c r="AE28" s="48"/>
      <c r="AF28" s="64"/>
      <c r="AG28" s="47"/>
      <c r="AH28" s="270" t="s">
        <v>19</v>
      </c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2"/>
    </row>
    <row r="29" spans="2:47" x14ac:dyDescent="0.4">
      <c r="B29" s="16"/>
      <c r="C29" s="131" t="e">
        <f>IF(#REF!="","",#REF!)</f>
        <v>#REF!</v>
      </c>
      <c r="D29" s="131"/>
      <c r="E29" s="131"/>
      <c r="F29" s="131"/>
      <c r="G29" s="131"/>
      <c r="H29" s="131"/>
      <c r="I29" s="131"/>
      <c r="J29" s="131"/>
      <c r="K29" s="132"/>
      <c r="L29" s="133" t="e">
        <f>IF(#REF!="","",#REF!)</f>
        <v>#REF!</v>
      </c>
      <c r="M29" s="134"/>
      <c r="N29" s="134"/>
      <c r="O29" s="135"/>
      <c r="P29" s="136" t="e">
        <f>IF(#REF!="","",#REF!)</f>
        <v>#REF!</v>
      </c>
      <c r="Q29" s="137"/>
      <c r="R29" s="137"/>
      <c r="S29" s="137"/>
      <c r="T29" s="25" t="e">
        <f>IF(#REF!="","","－")</f>
        <v>#REF!</v>
      </c>
      <c r="U29" s="138" t="e">
        <f>IF(#REF!="","",#REF!)</f>
        <v>#REF!</v>
      </c>
      <c r="V29" s="139"/>
      <c r="W29" s="136" t="e">
        <f>IF(#REF!="","",#REF!)</f>
        <v>#REF!</v>
      </c>
      <c r="X29" s="137"/>
      <c r="Y29" s="137"/>
      <c r="Z29" s="140"/>
      <c r="AA29" s="141" t="e">
        <f t="shared" ref="AA29:AA33" si="6">U29</f>
        <v>#REF!</v>
      </c>
      <c r="AB29" s="142"/>
      <c r="AC29" s="142"/>
      <c r="AD29" s="143"/>
      <c r="AE29" s="144" t="e">
        <f>IF(#REF!="","",#REF!)</f>
        <v>#REF!</v>
      </c>
      <c r="AF29" s="145"/>
      <c r="AG29" s="146"/>
      <c r="AH29" s="129" t="e">
        <f>IF(#REF!="","",#REF!)</f>
        <v>#REF!</v>
      </c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30"/>
    </row>
    <row r="30" spans="2:47" x14ac:dyDescent="0.4">
      <c r="B30" s="16"/>
      <c r="C30" s="131" t="e">
        <f>IF(#REF!="","",#REF!)</f>
        <v>#REF!</v>
      </c>
      <c r="D30" s="131"/>
      <c r="E30" s="131"/>
      <c r="F30" s="131"/>
      <c r="G30" s="131"/>
      <c r="H30" s="131"/>
      <c r="I30" s="131"/>
      <c r="J30" s="131"/>
      <c r="K30" s="132"/>
      <c r="L30" s="133" t="e">
        <f>IF(#REF!="","",#REF!)</f>
        <v>#REF!</v>
      </c>
      <c r="M30" s="134"/>
      <c r="N30" s="134"/>
      <c r="O30" s="135"/>
      <c r="P30" s="136" t="e">
        <f>IF(#REF!="","",#REF!)</f>
        <v>#REF!</v>
      </c>
      <c r="Q30" s="137"/>
      <c r="R30" s="137"/>
      <c r="S30" s="137"/>
      <c r="T30" s="25" t="e">
        <f>IF(#REF!="","","－")</f>
        <v>#REF!</v>
      </c>
      <c r="U30" s="138" t="e">
        <f>IF(#REF!="","",#REF!)</f>
        <v>#REF!</v>
      </c>
      <c r="V30" s="139"/>
      <c r="W30" s="136" t="e">
        <f>IF(#REF!="","",#REF!)</f>
        <v>#REF!</v>
      </c>
      <c r="X30" s="137"/>
      <c r="Y30" s="137"/>
      <c r="Z30" s="140"/>
      <c r="AA30" s="141" t="e">
        <f t="shared" si="6"/>
        <v>#REF!</v>
      </c>
      <c r="AB30" s="142"/>
      <c r="AC30" s="142"/>
      <c r="AD30" s="143"/>
      <c r="AE30" s="144" t="e">
        <f>IF(#REF!="","",#REF!)</f>
        <v>#REF!</v>
      </c>
      <c r="AF30" s="145"/>
      <c r="AG30" s="146"/>
      <c r="AH30" s="129" t="e">
        <f>IF(#REF!="","",#REF!)</f>
        <v>#REF!</v>
      </c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30"/>
    </row>
    <row r="31" spans="2:47" x14ac:dyDescent="0.4">
      <c r="B31" s="16"/>
      <c r="C31" s="131" t="e">
        <f>IF(#REF!="","",#REF!)</f>
        <v>#REF!</v>
      </c>
      <c r="D31" s="131"/>
      <c r="E31" s="131"/>
      <c r="F31" s="131"/>
      <c r="G31" s="131"/>
      <c r="H31" s="131"/>
      <c r="I31" s="131"/>
      <c r="J31" s="131"/>
      <c r="K31" s="132"/>
      <c r="L31" s="133" t="e">
        <f>IF(#REF!="","",#REF!)</f>
        <v>#REF!</v>
      </c>
      <c r="M31" s="134"/>
      <c r="N31" s="134"/>
      <c r="O31" s="135"/>
      <c r="P31" s="136" t="e">
        <f>IF(#REF!="","",#REF!)</f>
        <v>#REF!</v>
      </c>
      <c r="Q31" s="137"/>
      <c r="R31" s="137"/>
      <c r="S31" s="137"/>
      <c r="T31" s="25" t="e">
        <f>IF(#REF!="","","－")</f>
        <v>#REF!</v>
      </c>
      <c r="U31" s="138" t="e">
        <f>IF(#REF!="","",#REF!)</f>
        <v>#REF!</v>
      </c>
      <c r="V31" s="139"/>
      <c r="W31" s="136" t="e">
        <f>IF(#REF!="","",#REF!)</f>
        <v>#REF!</v>
      </c>
      <c r="X31" s="137"/>
      <c r="Y31" s="137"/>
      <c r="Z31" s="140"/>
      <c r="AA31" s="141" t="e">
        <f t="shared" si="6"/>
        <v>#REF!</v>
      </c>
      <c r="AB31" s="142"/>
      <c r="AC31" s="142"/>
      <c r="AD31" s="143"/>
      <c r="AE31" s="144" t="e">
        <f>IF(#REF!="","",#REF!)</f>
        <v>#REF!</v>
      </c>
      <c r="AF31" s="145"/>
      <c r="AG31" s="146"/>
      <c r="AH31" s="129" t="e">
        <f>IF(#REF!="","",#REF!)</f>
        <v>#REF!</v>
      </c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30"/>
    </row>
    <row r="32" spans="2:47" x14ac:dyDescent="0.4">
      <c r="B32" s="16"/>
      <c r="C32" s="131" t="e">
        <f>IF(#REF!="","",#REF!)</f>
        <v>#REF!</v>
      </c>
      <c r="D32" s="131"/>
      <c r="E32" s="131"/>
      <c r="F32" s="131"/>
      <c r="G32" s="131"/>
      <c r="H32" s="131"/>
      <c r="I32" s="131"/>
      <c r="J32" s="131"/>
      <c r="K32" s="132"/>
      <c r="L32" s="133" t="e">
        <f>IF(#REF!="","",#REF!)</f>
        <v>#REF!</v>
      </c>
      <c r="M32" s="134"/>
      <c r="N32" s="134"/>
      <c r="O32" s="135"/>
      <c r="P32" s="136" t="e">
        <f>IF(#REF!="","",#REF!)</f>
        <v>#REF!</v>
      </c>
      <c r="Q32" s="137"/>
      <c r="R32" s="137"/>
      <c r="S32" s="137"/>
      <c r="T32" s="25" t="e">
        <f>IF(#REF!="","","－")</f>
        <v>#REF!</v>
      </c>
      <c r="U32" s="138" t="e">
        <f>IF(#REF!="","",#REF!)</f>
        <v>#REF!</v>
      </c>
      <c r="V32" s="139"/>
      <c r="W32" s="136" t="e">
        <f>IF(#REF!="","",#REF!)</f>
        <v>#REF!</v>
      </c>
      <c r="X32" s="137"/>
      <c r="Y32" s="137"/>
      <c r="Z32" s="140"/>
      <c r="AA32" s="141" t="e">
        <f t="shared" si="6"/>
        <v>#REF!</v>
      </c>
      <c r="AB32" s="142"/>
      <c r="AC32" s="142"/>
      <c r="AD32" s="143"/>
      <c r="AE32" s="144" t="e">
        <f>IF(#REF!="","",#REF!)</f>
        <v>#REF!</v>
      </c>
      <c r="AF32" s="145"/>
      <c r="AG32" s="146"/>
      <c r="AH32" s="129" t="e">
        <f>IF(#REF!="","",#REF!)</f>
        <v>#REF!</v>
      </c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30"/>
    </row>
    <row r="33" spans="1:47" x14ac:dyDescent="0.4">
      <c r="B33" s="16"/>
      <c r="C33" s="131" t="e">
        <f>IF(#REF!="","",#REF!)</f>
        <v>#REF!</v>
      </c>
      <c r="D33" s="131"/>
      <c r="E33" s="131"/>
      <c r="F33" s="131"/>
      <c r="G33" s="131"/>
      <c r="H33" s="131"/>
      <c r="I33" s="131"/>
      <c r="J33" s="131"/>
      <c r="K33" s="132"/>
      <c r="L33" s="133" t="e">
        <f>IF(#REF!="","",#REF!)</f>
        <v>#REF!</v>
      </c>
      <c r="M33" s="134"/>
      <c r="N33" s="134"/>
      <c r="O33" s="135"/>
      <c r="P33" s="136" t="e">
        <f>IF(#REF!="","",#REF!)</f>
        <v>#REF!</v>
      </c>
      <c r="Q33" s="137"/>
      <c r="R33" s="137"/>
      <c r="S33" s="137"/>
      <c r="T33" s="25" t="e">
        <f>IF(#REF!="","","－")</f>
        <v>#REF!</v>
      </c>
      <c r="U33" s="138" t="e">
        <f>IF(#REF!="","",#REF!)</f>
        <v>#REF!</v>
      </c>
      <c r="V33" s="139"/>
      <c r="W33" s="136" t="e">
        <f>IF(#REF!="","",#REF!)</f>
        <v>#REF!</v>
      </c>
      <c r="X33" s="137"/>
      <c r="Y33" s="137"/>
      <c r="Z33" s="140"/>
      <c r="AA33" s="141" t="e">
        <f t="shared" si="6"/>
        <v>#REF!</v>
      </c>
      <c r="AB33" s="142"/>
      <c r="AC33" s="142"/>
      <c r="AD33" s="143"/>
      <c r="AE33" s="144" t="e">
        <f>IF(#REF!="","",#REF!)</f>
        <v>#REF!</v>
      </c>
      <c r="AF33" s="145"/>
      <c r="AG33" s="146"/>
      <c r="AH33" s="129" t="e">
        <f>IF(#REF!="","",#REF!)</f>
        <v>#REF!</v>
      </c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30"/>
    </row>
    <row r="34" spans="1:47" x14ac:dyDescent="0.4">
      <c r="B34" s="16"/>
      <c r="C34" s="131" t="e">
        <f>IF(#REF!="","",#REF!)</f>
        <v>#REF!</v>
      </c>
      <c r="D34" s="131"/>
      <c r="E34" s="131"/>
      <c r="F34" s="131"/>
      <c r="G34" s="131"/>
      <c r="H34" s="131"/>
      <c r="I34" s="131"/>
      <c r="J34" s="131"/>
      <c r="K34" s="132"/>
      <c r="L34" s="133" t="e">
        <f>IF(#REF!="","",#REF!)</f>
        <v>#REF!</v>
      </c>
      <c r="M34" s="134"/>
      <c r="N34" s="134"/>
      <c r="O34" s="135"/>
      <c r="P34" s="136" t="e">
        <f>IF(#REF!="","",#REF!)</f>
        <v>#REF!</v>
      </c>
      <c r="Q34" s="137"/>
      <c r="R34" s="137"/>
      <c r="S34" s="137"/>
      <c r="T34" s="25" t="e">
        <f>IF(#REF!="","","－")</f>
        <v>#REF!</v>
      </c>
      <c r="U34" s="138" t="e">
        <f>IF(#REF!="","",#REF!)</f>
        <v>#REF!</v>
      </c>
      <c r="V34" s="139"/>
      <c r="W34" s="136" t="e">
        <f>IF(#REF!="","",#REF!)</f>
        <v>#REF!</v>
      </c>
      <c r="X34" s="137"/>
      <c r="Y34" s="137"/>
      <c r="Z34" s="140"/>
      <c r="AA34" s="141" t="e">
        <f t="shared" ref="AA34:AA37" si="7">U34</f>
        <v>#REF!</v>
      </c>
      <c r="AB34" s="142"/>
      <c r="AC34" s="142"/>
      <c r="AD34" s="143"/>
      <c r="AE34" s="144" t="e">
        <f>IF(#REF!="","",#REF!)</f>
        <v>#REF!</v>
      </c>
      <c r="AF34" s="145"/>
      <c r="AG34" s="146"/>
      <c r="AH34" s="129" t="e">
        <f>IF(#REF!="","",#REF!)</f>
        <v>#REF!</v>
      </c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30"/>
    </row>
    <row r="35" spans="1:47" x14ac:dyDescent="0.4">
      <c r="B35" s="16"/>
      <c r="C35" s="131" t="e">
        <f>IF(#REF!="","",#REF!)</f>
        <v>#REF!</v>
      </c>
      <c r="D35" s="131"/>
      <c r="E35" s="131"/>
      <c r="F35" s="131"/>
      <c r="G35" s="131"/>
      <c r="H35" s="131"/>
      <c r="I35" s="131"/>
      <c r="J35" s="131"/>
      <c r="K35" s="132"/>
      <c r="L35" s="133" t="e">
        <f>IF(#REF!="","",#REF!)</f>
        <v>#REF!</v>
      </c>
      <c r="M35" s="134"/>
      <c r="N35" s="134"/>
      <c r="O35" s="135"/>
      <c r="P35" s="136" t="e">
        <f>IF(#REF!="","",#REF!)</f>
        <v>#REF!</v>
      </c>
      <c r="Q35" s="137"/>
      <c r="R35" s="137"/>
      <c r="S35" s="137"/>
      <c r="T35" s="25" t="e">
        <f>IF(#REF!="","","－")</f>
        <v>#REF!</v>
      </c>
      <c r="U35" s="138" t="e">
        <f>IF(#REF!="","",#REF!)</f>
        <v>#REF!</v>
      </c>
      <c r="V35" s="139"/>
      <c r="W35" s="136" t="e">
        <f>IF(#REF!="","",#REF!)</f>
        <v>#REF!</v>
      </c>
      <c r="X35" s="137"/>
      <c r="Y35" s="137"/>
      <c r="Z35" s="140"/>
      <c r="AA35" s="141" t="e">
        <f t="shared" si="7"/>
        <v>#REF!</v>
      </c>
      <c r="AB35" s="142"/>
      <c r="AC35" s="142"/>
      <c r="AD35" s="143"/>
      <c r="AE35" s="144" t="e">
        <f>IF(#REF!="","",#REF!)</f>
        <v>#REF!</v>
      </c>
      <c r="AF35" s="145"/>
      <c r="AG35" s="146"/>
      <c r="AH35" s="129" t="e">
        <f>IF(#REF!="","",#REF!)</f>
        <v>#REF!</v>
      </c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30"/>
    </row>
    <row r="36" spans="1:47" x14ac:dyDescent="0.4">
      <c r="B36" s="16"/>
      <c r="C36" s="131" t="e">
        <f>IF(#REF!="","",#REF!)</f>
        <v>#REF!</v>
      </c>
      <c r="D36" s="131"/>
      <c r="E36" s="131"/>
      <c r="F36" s="131"/>
      <c r="G36" s="131"/>
      <c r="H36" s="131"/>
      <c r="I36" s="131"/>
      <c r="J36" s="131"/>
      <c r="K36" s="132"/>
      <c r="L36" s="133" t="e">
        <f>IF(#REF!="","",#REF!)</f>
        <v>#REF!</v>
      </c>
      <c r="M36" s="134"/>
      <c r="N36" s="134"/>
      <c r="O36" s="135"/>
      <c r="P36" s="136" t="e">
        <f>IF(#REF!="","",#REF!)</f>
        <v>#REF!</v>
      </c>
      <c r="Q36" s="137"/>
      <c r="R36" s="137"/>
      <c r="S36" s="137"/>
      <c r="T36" s="25" t="e">
        <f>IF(#REF!="","","－")</f>
        <v>#REF!</v>
      </c>
      <c r="U36" s="138" t="e">
        <f>IF(#REF!="","",#REF!)</f>
        <v>#REF!</v>
      </c>
      <c r="V36" s="139"/>
      <c r="W36" s="136" t="e">
        <f>IF(#REF!="","",#REF!)</f>
        <v>#REF!</v>
      </c>
      <c r="X36" s="137"/>
      <c r="Y36" s="137"/>
      <c r="Z36" s="140"/>
      <c r="AA36" s="141" t="e">
        <f t="shared" si="7"/>
        <v>#REF!</v>
      </c>
      <c r="AB36" s="142"/>
      <c r="AC36" s="142"/>
      <c r="AD36" s="143"/>
      <c r="AE36" s="144" t="e">
        <f>IF(#REF!="","",#REF!)</f>
        <v>#REF!</v>
      </c>
      <c r="AF36" s="145"/>
      <c r="AG36" s="146"/>
      <c r="AH36" s="129" t="e">
        <f>IF(#REF!="","",#REF!)</f>
        <v>#REF!</v>
      </c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30"/>
    </row>
    <row r="37" spans="1:47" x14ac:dyDescent="0.4">
      <c r="B37" s="16"/>
      <c r="C37" s="131" t="e">
        <f>IF(#REF!="","",#REF!)</f>
        <v>#REF!</v>
      </c>
      <c r="D37" s="131"/>
      <c r="E37" s="131"/>
      <c r="F37" s="131"/>
      <c r="G37" s="131"/>
      <c r="H37" s="131"/>
      <c r="I37" s="131"/>
      <c r="J37" s="131"/>
      <c r="K37" s="132"/>
      <c r="L37" s="133" t="e">
        <f>IF(#REF!="","",#REF!)</f>
        <v>#REF!</v>
      </c>
      <c r="M37" s="134"/>
      <c r="N37" s="134"/>
      <c r="O37" s="135"/>
      <c r="P37" s="136" t="e">
        <f>IF(#REF!="","",#REF!)</f>
        <v>#REF!</v>
      </c>
      <c r="Q37" s="137"/>
      <c r="R37" s="137"/>
      <c r="S37" s="137"/>
      <c r="T37" s="25" t="e">
        <f>IF(#REF!="","","－")</f>
        <v>#REF!</v>
      </c>
      <c r="U37" s="138" t="e">
        <f>IF(#REF!="","",#REF!)</f>
        <v>#REF!</v>
      </c>
      <c r="V37" s="139"/>
      <c r="W37" s="136" t="e">
        <f>IF(#REF!="","",#REF!)</f>
        <v>#REF!</v>
      </c>
      <c r="X37" s="137"/>
      <c r="Y37" s="137"/>
      <c r="Z37" s="140"/>
      <c r="AA37" s="141" t="e">
        <f t="shared" si="7"/>
        <v>#REF!</v>
      </c>
      <c r="AB37" s="142"/>
      <c r="AC37" s="142"/>
      <c r="AD37" s="143"/>
      <c r="AE37" s="144" t="e">
        <f>IF(#REF!="","",#REF!)</f>
        <v>#REF!</v>
      </c>
      <c r="AF37" s="145"/>
      <c r="AG37" s="146"/>
      <c r="AH37" s="129" t="e">
        <f>IF(#REF!="","",#REF!)</f>
        <v>#REF!</v>
      </c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30"/>
    </row>
    <row r="38" spans="1:47" ht="16.5" thickBot="1" x14ac:dyDescent="0.45">
      <c r="B38" s="16"/>
      <c r="C38" s="84"/>
      <c r="D38" s="84"/>
      <c r="E38" s="84"/>
      <c r="F38" s="84"/>
      <c r="G38" s="84"/>
      <c r="H38" s="84"/>
      <c r="I38" s="84"/>
      <c r="J38" s="84"/>
      <c r="K38" s="111"/>
      <c r="L38" s="72"/>
      <c r="M38" s="73"/>
      <c r="N38" s="73"/>
      <c r="O38" s="74"/>
      <c r="P38" s="75"/>
      <c r="Q38" s="76"/>
      <c r="R38" s="76"/>
      <c r="S38" s="76"/>
      <c r="T38" s="25"/>
      <c r="U38" s="112"/>
      <c r="V38" s="113"/>
      <c r="W38" s="75"/>
      <c r="X38" s="76"/>
      <c r="Y38" s="76"/>
      <c r="Z38" s="77"/>
      <c r="AA38" s="59"/>
      <c r="AB38" s="60"/>
      <c r="AC38" s="60"/>
      <c r="AD38" s="61"/>
      <c r="AE38" s="107"/>
      <c r="AF38" s="114"/>
      <c r="AG38" s="108"/>
      <c r="AH38" s="115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7"/>
    </row>
    <row r="39" spans="1:47" ht="19.5" thickTop="1" thickBot="1" x14ac:dyDescent="0.45">
      <c r="B39" s="247" t="s">
        <v>20</v>
      </c>
      <c r="C39" s="248"/>
      <c r="D39" s="248"/>
      <c r="E39" s="248"/>
      <c r="F39" s="248"/>
      <c r="G39" s="248"/>
      <c r="H39" s="248"/>
      <c r="I39" s="248"/>
      <c r="J39" s="248"/>
      <c r="K39" s="249"/>
      <c r="L39" s="250" t="e">
        <f>SUM(L7:O37)</f>
        <v>#REF!</v>
      </c>
      <c r="M39" s="251"/>
      <c r="N39" s="251"/>
      <c r="O39" s="252"/>
      <c r="P39" s="253"/>
      <c r="Q39" s="254"/>
      <c r="R39" s="254"/>
      <c r="S39" s="254"/>
      <c r="T39" s="254"/>
      <c r="U39" s="254"/>
      <c r="V39" s="255"/>
      <c r="W39" s="256" t="e">
        <f>IF(SUM($W$6,$W$13,$W$18,$W$24,$W$28)&gt;2000000,2000000,SUM($W$6,$W$13,$W$18,$W$24,$W$28))</f>
        <v>#REF!</v>
      </c>
      <c r="X39" s="257"/>
      <c r="Y39" s="257"/>
      <c r="Z39" s="258"/>
      <c r="AA39" s="259" t="e">
        <f>L39-W39-SUM(AA7:AD37)</f>
        <v>#REF!</v>
      </c>
      <c r="AB39" s="260"/>
      <c r="AC39" s="260"/>
      <c r="AD39" s="261"/>
      <c r="AE39" s="262"/>
      <c r="AF39" s="263"/>
      <c r="AG39" s="54"/>
      <c r="AH39" s="264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6"/>
    </row>
    <row r="40" spans="1:47" x14ac:dyDescent="0.4">
      <c r="B40" s="40"/>
      <c r="C40" s="40"/>
      <c r="D40" s="40"/>
      <c r="E40" s="40"/>
      <c r="F40" s="40"/>
      <c r="G40" s="40"/>
      <c r="H40" s="40"/>
      <c r="I40" s="40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</row>
    <row r="41" spans="1:47" ht="16.5" thickBot="1" x14ac:dyDescent="0.45">
      <c r="A41" s="12" t="s">
        <v>21</v>
      </c>
    </row>
    <row r="42" spans="1:47" x14ac:dyDescent="0.4">
      <c r="B42" s="217" t="s">
        <v>22</v>
      </c>
      <c r="C42" s="218"/>
      <c r="D42" s="218"/>
      <c r="E42" s="218"/>
      <c r="F42" s="218"/>
      <c r="G42" s="218"/>
      <c r="H42" s="218"/>
      <c r="I42" s="218"/>
      <c r="J42" s="218"/>
      <c r="K42" s="220" t="s">
        <v>23</v>
      </c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0" t="s">
        <v>24</v>
      </c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2"/>
      <c r="AI42" s="180" t="s">
        <v>25</v>
      </c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2"/>
    </row>
    <row r="43" spans="1:47" x14ac:dyDescent="0.4">
      <c r="B43" s="240">
        <v>45017</v>
      </c>
      <c r="C43" s="241"/>
      <c r="D43" s="241"/>
      <c r="E43" s="241"/>
      <c r="F43" s="241"/>
      <c r="G43" s="192" t="s">
        <v>26</v>
      </c>
      <c r="H43" s="192"/>
      <c r="I43" s="192"/>
      <c r="J43" s="14"/>
      <c r="K43" s="242" t="s">
        <v>27</v>
      </c>
      <c r="L43" s="243"/>
      <c r="M43" s="243"/>
      <c r="N43" s="243" t="e">
        <f>#REF!</f>
        <v>#REF!</v>
      </c>
      <c r="O43" s="243"/>
      <c r="P43" s="42" t="s">
        <v>28</v>
      </c>
      <c r="Q43" s="42"/>
      <c r="R43" s="98"/>
      <c r="S43" s="98"/>
      <c r="T43" s="42"/>
      <c r="U43" s="42"/>
      <c r="V43" s="42"/>
      <c r="W43" s="244" t="s">
        <v>27</v>
      </c>
      <c r="X43" s="245"/>
      <c r="Y43" s="245"/>
      <c r="Z43" s="245" t="e">
        <f>#REF!</f>
        <v>#REF!</v>
      </c>
      <c r="AA43" s="245"/>
      <c r="AB43" s="245"/>
      <c r="AC43" s="245"/>
      <c r="AD43" s="245"/>
      <c r="AE43" s="98" t="s">
        <v>29</v>
      </c>
      <c r="AH43" s="100"/>
      <c r="AI43" s="101"/>
      <c r="AJ43" s="99"/>
      <c r="AK43" s="99"/>
      <c r="AL43" s="99"/>
      <c r="AM43" s="42"/>
      <c r="AN43" s="42"/>
      <c r="AO43" s="243" t="s">
        <v>27</v>
      </c>
      <c r="AP43" s="243"/>
      <c r="AQ43" s="243" t="e">
        <f>#REF!</f>
        <v>#REF!</v>
      </c>
      <c r="AR43" s="243"/>
      <c r="AS43" s="243"/>
      <c r="AT43" s="243" t="s">
        <v>30</v>
      </c>
      <c r="AU43" s="246"/>
    </row>
    <row r="44" spans="1:47" ht="16.5" thickBot="1" x14ac:dyDescent="0.45">
      <c r="B44" s="44"/>
      <c r="C44" s="238" t="e">
        <f>#REF!</f>
        <v>#REF!</v>
      </c>
      <c r="D44" s="238"/>
      <c r="E44" s="238"/>
      <c r="F44" s="238"/>
      <c r="G44" s="238"/>
      <c r="H44" s="236" t="s">
        <v>31</v>
      </c>
      <c r="I44" s="236"/>
      <c r="J44" s="236"/>
      <c r="K44" s="239" t="s">
        <v>32</v>
      </c>
      <c r="L44" s="236"/>
      <c r="M44" s="236"/>
      <c r="N44" s="236" t="e">
        <f>#REF!</f>
        <v>#REF!</v>
      </c>
      <c r="O44" s="236"/>
      <c r="P44" s="45" t="s">
        <v>28</v>
      </c>
      <c r="Q44" s="236" t="s">
        <v>33</v>
      </c>
      <c r="R44" s="236"/>
      <c r="S44" s="236"/>
      <c r="T44" s="236" t="e">
        <f>#REF!&amp;"名"</f>
        <v>#REF!</v>
      </c>
      <c r="U44" s="236"/>
      <c r="V44" s="45" t="s">
        <v>34</v>
      </c>
      <c r="W44" s="237" t="s">
        <v>32</v>
      </c>
      <c r="X44" s="236"/>
      <c r="Y44" s="236"/>
      <c r="Z44" s="236" t="e">
        <f>#REF!</f>
        <v>#REF!</v>
      </c>
      <c r="AA44" s="236"/>
      <c r="AB44" s="236"/>
      <c r="AC44" s="45" t="s">
        <v>29</v>
      </c>
      <c r="AD44" s="236" t="s">
        <v>35</v>
      </c>
      <c r="AE44" s="236"/>
      <c r="AF44" s="236" t="e">
        <f>#REF!&amp;"日"</f>
        <v>#REF!</v>
      </c>
      <c r="AG44" s="236"/>
      <c r="AH44" s="46" t="s">
        <v>34</v>
      </c>
      <c r="AI44" s="237" t="s">
        <v>36</v>
      </c>
      <c r="AJ44" s="236"/>
      <c r="AK44" s="236" t="s">
        <v>37</v>
      </c>
      <c r="AL44" s="236"/>
      <c r="AM44" s="236"/>
      <c r="AN44" s="236" t="e">
        <f>#REF!</f>
        <v>#REF!</v>
      </c>
      <c r="AO44" s="236"/>
      <c r="AP44" s="45" t="s">
        <v>28</v>
      </c>
      <c r="AQ44" s="236" t="s">
        <v>33</v>
      </c>
      <c r="AR44" s="236"/>
      <c r="AS44" s="236" t="e">
        <f>#REF!</f>
        <v>#REF!</v>
      </c>
      <c r="AT44" s="236"/>
      <c r="AU44" s="46" t="s">
        <v>28</v>
      </c>
    </row>
    <row r="45" spans="1:47" x14ac:dyDescent="0.4">
      <c r="B45" s="40"/>
      <c r="C45" s="40"/>
      <c r="D45" s="40"/>
      <c r="E45" s="40"/>
      <c r="F45" s="40"/>
      <c r="G45" s="40"/>
      <c r="H45" s="40"/>
      <c r="I45" s="4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</row>
    <row r="46" spans="1:47" ht="16.5" thickBot="1" x14ac:dyDescent="0.45">
      <c r="A46" s="12" t="s">
        <v>38</v>
      </c>
    </row>
    <row r="47" spans="1:47" x14ac:dyDescent="0.4">
      <c r="B47" s="217" t="s">
        <v>39</v>
      </c>
      <c r="C47" s="218"/>
      <c r="D47" s="218"/>
      <c r="E47" s="218"/>
      <c r="F47" s="218"/>
      <c r="G47" s="218"/>
      <c r="H47" s="218"/>
      <c r="I47" s="218"/>
      <c r="J47" s="218"/>
      <c r="K47" s="219"/>
      <c r="L47" s="220" t="s">
        <v>40</v>
      </c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2"/>
    </row>
    <row r="48" spans="1:47" x14ac:dyDescent="0.4">
      <c r="B48" s="221" t="e">
        <f>IF(#REF!="","",#REF!)</f>
        <v>#REF!</v>
      </c>
      <c r="C48" s="222"/>
      <c r="D48" s="222"/>
      <c r="E48" s="222"/>
      <c r="F48" s="222"/>
      <c r="G48" s="222"/>
      <c r="H48" s="222"/>
      <c r="I48" s="222"/>
      <c r="J48" s="222"/>
      <c r="K48" s="223"/>
      <c r="L48" s="233" t="e">
        <f>IF(#REF!="","",#REF!)</f>
        <v>#REF!</v>
      </c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5"/>
    </row>
    <row r="49" spans="1:47" x14ac:dyDescent="0.4">
      <c r="B49" s="221" t="e">
        <f>IF(#REF!="","",#REF!)</f>
        <v>#REF!</v>
      </c>
      <c r="C49" s="222"/>
      <c r="D49" s="222"/>
      <c r="E49" s="222"/>
      <c r="F49" s="222"/>
      <c r="G49" s="222"/>
      <c r="H49" s="222"/>
      <c r="I49" s="222"/>
      <c r="J49" s="222"/>
      <c r="K49" s="223"/>
      <c r="L49" s="233" t="e">
        <f>IF(#REF!="","",#REF!)</f>
        <v>#REF!</v>
      </c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5"/>
    </row>
    <row r="50" spans="1:47" ht="16.5" thickBot="1" x14ac:dyDescent="0.45">
      <c r="B50" s="227" t="e">
        <f>IF(#REF!="","",#REF!)</f>
        <v>#REF!</v>
      </c>
      <c r="C50" s="228"/>
      <c r="D50" s="228"/>
      <c r="E50" s="228"/>
      <c r="F50" s="228"/>
      <c r="G50" s="228"/>
      <c r="H50" s="228"/>
      <c r="I50" s="228"/>
      <c r="J50" s="228"/>
      <c r="K50" s="229"/>
      <c r="L50" s="230" t="e">
        <f>IF(#REF!="","",#REF!)</f>
        <v>#REF!</v>
      </c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2"/>
    </row>
    <row r="51" spans="1:47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1:47" ht="16.5" thickBot="1" x14ac:dyDescent="0.45">
      <c r="A52" s="12" t="s">
        <v>41</v>
      </c>
    </row>
    <row r="53" spans="1:47" x14ac:dyDescent="0.4">
      <c r="B53" s="217" t="s">
        <v>39</v>
      </c>
      <c r="C53" s="218"/>
      <c r="D53" s="218"/>
      <c r="E53" s="218"/>
      <c r="F53" s="218"/>
      <c r="G53" s="218"/>
      <c r="H53" s="218"/>
      <c r="I53" s="218"/>
      <c r="J53" s="218"/>
      <c r="K53" s="219"/>
      <c r="L53" s="220" t="s">
        <v>42</v>
      </c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2"/>
    </row>
    <row r="54" spans="1:47" x14ac:dyDescent="0.4">
      <c r="B54" s="221" t="e">
        <f>IF(#REF!="","",#REF!)</f>
        <v>#REF!</v>
      </c>
      <c r="C54" s="222"/>
      <c r="D54" s="222"/>
      <c r="E54" s="222"/>
      <c r="F54" s="222"/>
      <c r="G54" s="222"/>
      <c r="H54" s="222"/>
      <c r="I54" s="222"/>
      <c r="J54" s="222"/>
      <c r="K54" s="223"/>
      <c r="L54" s="224" t="e">
        <f>IF(#REF!="","",#REF!)</f>
        <v>#REF!</v>
      </c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6"/>
    </row>
    <row r="55" spans="1:47" ht="16.5" thickBot="1" x14ac:dyDescent="0.45">
      <c r="B55" s="227" t="e">
        <f>IF(#REF!="","",#REF!)</f>
        <v>#REF!</v>
      </c>
      <c r="C55" s="228"/>
      <c r="D55" s="228"/>
      <c r="E55" s="228"/>
      <c r="F55" s="228"/>
      <c r="G55" s="228"/>
      <c r="H55" s="228"/>
      <c r="I55" s="228"/>
      <c r="J55" s="228"/>
      <c r="K55" s="229"/>
      <c r="L55" s="230" t="e">
        <f>IF(#REF!="","",#REF!)</f>
        <v>#REF!</v>
      </c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2"/>
    </row>
    <row r="56" spans="1:47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</row>
    <row r="57" spans="1:47" ht="16.5" thickBot="1" x14ac:dyDescent="0.45">
      <c r="A57" s="12" t="s">
        <v>43</v>
      </c>
    </row>
    <row r="58" spans="1:47" x14ac:dyDescent="0.4">
      <c r="B58" s="180" t="s">
        <v>44</v>
      </c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2"/>
      <c r="W58" s="180" t="s">
        <v>45</v>
      </c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2"/>
      <c r="AM58" s="180" t="s">
        <v>46</v>
      </c>
      <c r="AN58" s="181"/>
      <c r="AO58" s="181"/>
      <c r="AP58" s="181"/>
      <c r="AQ58" s="181"/>
      <c r="AR58" s="181"/>
      <c r="AS58" s="181"/>
      <c r="AT58" s="181"/>
      <c r="AU58" s="182"/>
    </row>
    <row r="59" spans="1:47" x14ac:dyDescent="0.4">
      <c r="B59" s="152" t="s">
        <v>47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85"/>
      <c r="P59" s="153" t="s">
        <v>48</v>
      </c>
      <c r="Q59" s="153"/>
      <c r="R59" s="153"/>
      <c r="S59" s="153"/>
      <c r="T59" s="153"/>
      <c r="U59" s="153"/>
      <c r="V59" s="186"/>
      <c r="W59" s="187" t="s">
        <v>47</v>
      </c>
      <c r="X59" s="188"/>
      <c r="Y59" s="188"/>
      <c r="Z59" s="188"/>
      <c r="AA59" s="188"/>
      <c r="AB59" s="188"/>
      <c r="AC59" s="188"/>
      <c r="AD59" s="188"/>
      <c r="AE59" s="188"/>
      <c r="AF59" s="188"/>
      <c r="AG59" s="189"/>
      <c r="AH59" s="190" t="s">
        <v>48</v>
      </c>
      <c r="AI59" s="153"/>
      <c r="AJ59" s="153"/>
      <c r="AK59" s="153"/>
      <c r="AL59" s="186"/>
      <c r="AM59" s="191"/>
      <c r="AN59" s="192"/>
      <c r="AO59" s="192"/>
      <c r="AP59" s="192"/>
      <c r="AQ59" s="192"/>
      <c r="AR59" s="192"/>
      <c r="AS59" s="192"/>
      <c r="AT59" s="192"/>
      <c r="AU59" s="193"/>
    </row>
    <row r="60" spans="1:47" x14ac:dyDescent="0.4">
      <c r="B60" s="197" t="s">
        <v>49</v>
      </c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9"/>
      <c r="P60" s="200" t="e">
        <f>W39</f>
        <v>#REF!</v>
      </c>
      <c r="Q60" s="200"/>
      <c r="R60" s="200"/>
      <c r="S60" s="200"/>
      <c r="T60" s="200"/>
      <c r="U60" s="200"/>
      <c r="V60" s="201"/>
      <c r="W60" s="211" t="s">
        <v>50</v>
      </c>
      <c r="X60" s="212"/>
      <c r="Y60" s="212"/>
      <c r="Z60" s="212"/>
      <c r="AA60" s="212"/>
      <c r="AB60" s="212"/>
      <c r="AC60" s="212"/>
      <c r="AD60" s="212"/>
      <c r="AE60" s="212"/>
      <c r="AF60" s="212"/>
      <c r="AG60" s="213"/>
      <c r="AH60" s="214" t="e">
        <f>W6</f>
        <v>#REF!</v>
      </c>
      <c r="AI60" s="215"/>
      <c r="AJ60" s="215"/>
      <c r="AK60" s="215"/>
      <c r="AL60" s="216"/>
      <c r="AM60" s="194"/>
      <c r="AN60" s="195"/>
      <c r="AO60" s="195"/>
      <c r="AP60" s="195"/>
      <c r="AQ60" s="195"/>
      <c r="AR60" s="195"/>
      <c r="AS60" s="195"/>
      <c r="AT60" s="195"/>
      <c r="AU60" s="196"/>
    </row>
    <row r="61" spans="1:47" x14ac:dyDescent="0.4">
      <c r="B61" s="197" t="s">
        <v>51</v>
      </c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9"/>
      <c r="P61" s="200" t="e">
        <f>AA39</f>
        <v>#REF!</v>
      </c>
      <c r="Q61" s="200"/>
      <c r="R61" s="200"/>
      <c r="S61" s="200"/>
      <c r="T61" s="200"/>
      <c r="U61" s="200"/>
      <c r="V61" s="201"/>
      <c r="W61" s="197" t="s">
        <v>52</v>
      </c>
      <c r="X61" s="198"/>
      <c r="Y61" s="198"/>
      <c r="Z61" s="198"/>
      <c r="AA61" s="198"/>
      <c r="AB61" s="198"/>
      <c r="AC61" s="198"/>
      <c r="AD61" s="198"/>
      <c r="AE61" s="198"/>
      <c r="AF61" s="198"/>
      <c r="AG61" s="199"/>
      <c r="AH61" s="141" t="e">
        <f>W13</f>
        <v>#REF!</v>
      </c>
      <c r="AI61" s="142"/>
      <c r="AJ61" s="142"/>
      <c r="AK61" s="142"/>
      <c r="AL61" s="202"/>
      <c r="AM61" s="194"/>
      <c r="AN61" s="195"/>
      <c r="AO61" s="195"/>
      <c r="AP61" s="195"/>
      <c r="AQ61" s="195"/>
      <c r="AR61" s="195"/>
      <c r="AS61" s="195"/>
      <c r="AT61" s="195"/>
      <c r="AU61" s="196"/>
    </row>
    <row r="62" spans="1:47" x14ac:dyDescent="0.4">
      <c r="B62" s="94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5"/>
      <c r="P62" s="58"/>
      <c r="Q62" s="58"/>
      <c r="R62" s="58"/>
      <c r="S62" s="58"/>
      <c r="T62" s="58"/>
      <c r="U62" s="58"/>
      <c r="V62" s="81"/>
      <c r="W62" s="197" t="s">
        <v>53</v>
      </c>
      <c r="X62" s="198"/>
      <c r="Y62" s="198"/>
      <c r="Z62" s="198"/>
      <c r="AA62" s="198"/>
      <c r="AB62" s="198"/>
      <c r="AC62" s="198"/>
      <c r="AD62" s="198"/>
      <c r="AE62" s="198"/>
      <c r="AF62" s="198"/>
      <c r="AG62" s="199"/>
      <c r="AH62" s="141" t="e">
        <f>W18</f>
        <v>#REF!</v>
      </c>
      <c r="AI62" s="142"/>
      <c r="AJ62" s="142"/>
      <c r="AK62" s="142"/>
      <c r="AL62" s="202"/>
      <c r="AM62" s="194"/>
      <c r="AN62" s="195"/>
      <c r="AO62" s="195"/>
      <c r="AP62" s="195"/>
      <c r="AQ62" s="195"/>
      <c r="AR62" s="195"/>
      <c r="AS62" s="195"/>
      <c r="AT62" s="195"/>
      <c r="AU62" s="196"/>
    </row>
    <row r="63" spans="1:47" x14ac:dyDescent="0.4">
      <c r="B63" s="9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59"/>
      <c r="Q63" s="60"/>
      <c r="R63" s="60"/>
      <c r="S63" s="60"/>
      <c r="T63" s="60"/>
      <c r="U63" s="60"/>
      <c r="V63" s="97"/>
      <c r="W63" s="197" t="s">
        <v>54</v>
      </c>
      <c r="X63" s="198"/>
      <c r="Y63" s="198"/>
      <c r="Z63" s="198"/>
      <c r="AA63" s="198"/>
      <c r="AB63" s="198"/>
      <c r="AC63" s="198"/>
      <c r="AD63" s="198"/>
      <c r="AE63" s="198"/>
      <c r="AF63" s="198"/>
      <c r="AG63" s="199"/>
      <c r="AH63" s="141" t="e">
        <f>W24</f>
        <v>#REF!</v>
      </c>
      <c r="AI63" s="142"/>
      <c r="AJ63" s="142"/>
      <c r="AK63" s="142"/>
      <c r="AL63" s="202"/>
      <c r="AM63" s="194"/>
      <c r="AN63" s="195"/>
      <c r="AO63" s="195"/>
      <c r="AP63" s="195"/>
      <c r="AQ63" s="195"/>
      <c r="AR63" s="195"/>
      <c r="AS63" s="195"/>
      <c r="AT63" s="195"/>
      <c r="AU63" s="196"/>
    </row>
    <row r="64" spans="1:47" x14ac:dyDescent="0.4">
      <c r="B64" s="203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5"/>
      <c r="P64" s="206"/>
      <c r="Q64" s="206"/>
      <c r="R64" s="206"/>
      <c r="S64" s="206"/>
      <c r="T64" s="206"/>
      <c r="U64" s="206"/>
      <c r="V64" s="207"/>
      <c r="W64" s="203" t="s">
        <v>55</v>
      </c>
      <c r="X64" s="204"/>
      <c r="Y64" s="204"/>
      <c r="Z64" s="204"/>
      <c r="AA64" s="204"/>
      <c r="AB64" s="204"/>
      <c r="AC64" s="204"/>
      <c r="AD64" s="204"/>
      <c r="AE64" s="204"/>
      <c r="AF64" s="204"/>
      <c r="AG64" s="205"/>
      <c r="AH64" s="208" t="e">
        <f>W28</f>
        <v>#REF!</v>
      </c>
      <c r="AI64" s="209"/>
      <c r="AJ64" s="209"/>
      <c r="AK64" s="209"/>
      <c r="AL64" s="210"/>
      <c r="AM64" s="194"/>
      <c r="AN64" s="195"/>
      <c r="AO64" s="195"/>
      <c r="AP64" s="195"/>
      <c r="AQ64" s="195"/>
      <c r="AR64" s="195"/>
      <c r="AS64" s="195"/>
      <c r="AT64" s="195"/>
      <c r="AU64" s="196"/>
    </row>
    <row r="65" spans="1:47" ht="16.5" thickBot="1" x14ac:dyDescent="0.45">
      <c r="B65" s="168" t="s">
        <v>56</v>
      </c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70"/>
      <c r="P65" s="171" t="e">
        <f>SUM(P60:V63)</f>
        <v>#REF!</v>
      </c>
      <c r="Q65" s="171"/>
      <c r="R65" s="171"/>
      <c r="S65" s="171"/>
      <c r="T65" s="171"/>
      <c r="U65" s="171"/>
      <c r="V65" s="172"/>
      <c r="W65" s="173" t="s">
        <v>57</v>
      </c>
      <c r="X65" s="174"/>
      <c r="Y65" s="174"/>
      <c r="Z65" s="174"/>
      <c r="AA65" s="174"/>
      <c r="AB65" s="174"/>
      <c r="AC65" s="174"/>
      <c r="AD65" s="174"/>
      <c r="AE65" s="174"/>
      <c r="AF65" s="174"/>
      <c r="AG65" s="175"/>
      <c r="AH65" s="176" t="e">
        <f>SUM(AH60:AL64)</f>
        <v>#REF!</v>
      </c>
      <c r="AI65" s="174"/>
      <c r="AJ65" s="174"/>
      <c r="AK65" s="174"/>
      <c r="AL65" s="177"/>
      <c r="AM65" s="178" t="e">
        <f>P65-AH65</f>
        <v>#REF!</v>
      </c>
      <c r="AN65" s="178"/>
      <c r="AO65" s="178"/>
      <c r="AP65" s="178"/>
      <c r="AQ65" s="178"/>
      <c r="AR65" s="178"/>
      <c r="AS65" s="178"/>
      <c r="AT65" s="178"/>
      <c r="AU65" s="179"/>
    </row>
    <row r="66" spans="1:47" x14ac:dyDescent="0.4">
      <c r="B66" s="40"/>
      <c r="C66" s="40"/>
      <c r="D66" s="40"/>
      <c r="E66" s="40"/>
      <c r="F66" s="40"/>
      <c r="G66" s="40"/>
      <c r="H66" s="40"/>
      <c r="I66" s="40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</row>
    <row r="67" spans="1:47" ht="16.5" thickBot="1" x14ac:dyDescent="0.45">
      <c r="A67" s="12" t="s">
        <v>58</v>
      </c>
    </row>
    <row r="68" spans="1:47" x14ac:dyDescent="0.4">
      <c r="B68" s="180" t="s">
        <v>59</v>
      </c>
      <c r="C68" s="181"/>
      <c r="D68" s="181"/>
      <c r="E68" s="181"/>
      <c r="F68" s="181"/>
      <c r="G68" s="181"/>
      <c r="H68" s="181"/>
      <c r="I68" s="182"/>
      <c r="J68" s="183" t="e">
        <f>#REF!</f>
        <v>#REF!</v>
      </c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4"/>
    </row>
    <row r="69" spans="1:47" ht="16.5" thickBot="1" x14ac:dyDescent="0.45">
      <c r="B69" s="147" t="s">
        <v>60</v>
      </c>
      <c r="C69" s="148"/>
      <c r="D69" s="148"/>
      <c r="E69" s="148"/>
      <c r="F69" s="148"/>
      <c r="G69" s="148"/>
      <c r="H69" s="148"/>
      <c r="I69" s="157"/>
      <c r="J69" s="158" t="e">
        <f>#REF!</f>
        <v>#REF!</v>
      </c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9"/>
    </row>
    <row r="70" spans="1:47" x14ac:dyDescent="0.4">
      <c r="B70" s="160"/>
      <c r="C70" s="161"/>
      <c r="D70" s="161"/>
      <c r="E70" s="161"/>
      <c r="F70" s="161"/>
      <c r="G70" s="161"/>
      <c r="H70" s="161"/>
      <c r="I70" s="161"/>
      <c r="J70" s="162" t="s">
        <v>61</v>
      </c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4" t="s">
        <v>62</v>
      </c>
      <c r="Y70" s="164"/>
      <c r="Z70" s="164"/>
      <c r="AA70" s="164"/>
      <c r="AB70" s="164"/>
      <c r="AC70" s="164"/>
      <c r="AD70" s="164" t="s">
        <v>63</v>
      </c>
      <c r="AE70" s="164"/>
      <c r="AF70" s="164"/>
      <c r="AG70" s="164"/>
      <c r="AH70" s="165" t="s">
        <v>64</v>
      </c>
      <c r="AI70" s="165"/>
      <c r="AJ70" s="165"/>
      <c r="AK70" s="165"/>
      <c r="AL70" s="165"/>
      <c r="AM70" s="166" t="s">
        <v>65</v>
      </c>
      <c r="AN70" s="163"/>
      <c r="AO70" s="163"/>
      <c r="AP70" s="163"/>
      <c r="AQ70" s="163"/>
      <c r="AR70" s="163"/>
      <c r="AS70" s="163"/>
      <c r="AT70" s="163"/>
      <c r="AU70" s="167"/>
    </row>
    <row r="71" spans="1:47" ht="24.75" x14ac:dyDescent="0.35">
      <c r="B71" s="152" t="s">
        <v>66</v>
      </c>
      <c r="C71" s="153"/>
      <c r="D71" s="153"/>
      <c r="E71" s="153"/>
      <c r="F71" s="153"/>
      <c r="G71" s="153"/>
      <c r="H71" s="153"/>
      <c r="I71" s="153"/>
      <c r="J71" s="154" t="e">
        <f>#REF!</f>
        <v>#REF!</v>
      </c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 t="e">
        <f>#REF!</f>
        <v>#REF!</v>
      </c>
      <c r="Y71" s="155"/>
      <c r="Z71" s="155"/>
      <c r="AA71" s="155"/>
      <c r="AB71" s="155"/>
      <c r="AC71" s="155"/>
      <c r="AD71" s="155" t="e">
        <f>#REF!</f>
        <v>#REF!</v>
      </c>
      <c r="AE71" s="155" ph="1"/>
      <c r="AF71" s="155" ph="1"/>
      <c r="AG71" s="155" ph="1"/>
      <c r="AH71" s="155" t="e">
        <f>#REF!</f>
        <v>#REF!</v>
      </c>
      <c r="AI71" s="155"/>
      <c r="AJ71" s="155"/>
      <c r="AK71" s="155"/>
      <c r="AL71" s="155"/>
      <c r="AM71" s="155" t="e">
        <f>#REF!</f>
        <v>#REF!</v>
      </c>
      <c r="AN71" s="155"/>
      <c r="AO71" s="155"/>
      <c r="AP71" s="155"/>
      <c r="AQ71" s="155"/>
      <c r="AR71" s="155"/>
      <c r="AS71" s="155"/>
      <c r="AT71" s="155"/>
      <c r="AU71" s="156"/>
    </row>
    <row r="72" spans="1:47" ht="25.5" thickBot="1" x14ac:dyDescent="0.4">
      <c r="B72" s="147" t="s">
        <v>67</v>
      </c>
      <c r="C72" s="148"/>
      <c r="D72" s="148"/>
      <c r="E72" s="148"/>
      <c r="F72" s="148"/>
      <c r="G72" s="148"/>
      <c r="H72" s="148"/>
      <c r="I72" s="148"/>
      <c r="J72" s="149" t="e">
        <f>#REF!</f>
        <v>#REF!</v>
      </c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 t="e">
        <f>#REF!</f>
        <v>#REF!</v>
      </c>
      <c r="Y72" s="150"/>
      <c r="Z72" s="150"/>
      <c r="AA72" s="150"/>
      <c r="AB72" s="150"/>
      <c r="AC72" s="150"/>
      <c r="AD72" s="150" t="e">
        <f>#REF!</f>
        <v>#REF!</v>
      </c>
      <c r="AE72" s="150" ph="1"/>
      <c r="AF72" s="150" ph="1"/>
      <c r="AG72" s="150" ph="1"/>
      <c r="AH72" s="150" t="e">
        <f>#REF!</f>
        <v>#REF!</v>
      </c>
      <c r="AI72" s="150"/>
      <c r="AJ72" s="150"/>
      <c r="AK72" s="150"/>
      <c r="AL72" s="150"/>
      <c r="AM72" s="150" t="e">
        <f>#REF!</f>
        <v>#REF!</v>
      </c>
      <c r="AN72" s="150"/>
      <c r="AO72" s="150"/>
      <c r="AP72" s="150"/>
      <c r="AQ72" s="150"/>
      <c r="AR72" s="150"/>
      <c r="AS72" s="150"/>
      <c r="AT72" s="150"/>
      <c r="AU72" s="151"/>
    </row>
    <row r="78" spans="1:47" ht="24.75" x14ac:dyDescent="0.35">
      <c r="AE78" s="12" ph="1"/>
      <c r="AF78" s="12" ph="1"/>
      <c r="AG78" s="12" ph="1"/>
    </row>
    <row r="79" spans="1:47" ht="24.75" x14ac:dyDescent="0.35">
      <c r="AE79" s="12" ph="1"/>
      <c r="AF79" s="12" ph="1"/>
      <c r="AG79" s="12" ph="1"/>
    </row>
    <row r="84" spans="31:33" ht="24.75" x14ac:dyDescent="0.35">
      <c r="AE84" s="12" ph="1"/>
      <c r="AF84" s="12" ph="1"/>
      <c r="AG84" s="12" ph="1"/>
    </row>
    <row r="85" spans="31:33" ht="24.75" x14ac:dyDescent="0.35">
      <c r="AE85" s="12" ph="1"/>
      <c r="AF85" s="12" ph="1"/>
      <c r="AG85" s="12" ph="1"/>
    </row>
    <row r="86" spans="31:33" ht="24.75" x14ac:dyDescent="0.35">
      <c r="AE86" s="12" ph="1"/>
      <c r="AF86" s="12" ph="1"/>
      <c r="AG86" s="12" ph="1"/>
    </row>
    <row r="87" spans="31:33" ht="24.75" x14ac:dyDescent="0.35">
      <c r="AE87" s="12" ph="1"/>
      <c r="AF87" s="12" ph="1"/>
      <c r="AG87" s="12" ph="1"/>
    </row>
    <row r="88" spans="31:33" ht="24.75" x14ac:dyDescent="0.35">
      <c r="AE88" s="12" ph="1"/>
      <c r="AF88" s="12" ph="1"/>
      <c r="AG88" s="12" ph="1"/>
    </row>
    <row r="89" spans="31:33" ht="24.75" x14ac:dyDescent="0.35">
      <c r="AE89" s="12" ph="1"/>
      <c r="AF89" s="12" ph="1"/>
      <c r="AG89" s="12" ph="1"/>
    </row>
    <row r="90" spans="31:33" ht="24.75" x14ac:dyDescent="0.35">
      <c r="AE90" s="12" ph="1"/>
      <c r="AF90" s="12" ph="1"/>
      <c r="AG90" s="12" ph="1"/>
    </row>
    <row r="91" spans="31:33" ht="24.75" x14ac:dyDescent="0.35">
      <c r="AE91" s="12" ph="1"/>
      <c r="AF91" s="12" ph="1"/>
      <c r="AG91" s="12" ph="1"/>
    </row>
    <row r="92" spans="31:33" ht="24.75" x14ac:dyDescent="0.35">
      <c r="AE92" s="12" ph="1"/>
      <c r="AF92" s="12" ph="1"/>
      <c r="AG92" s="12" ph="1"/>
    </row>
    <row r="93" spans="31:33" ht="24.75" x14ac:dyDescent="0.35">
      <c r="AE93" s="12" ph="1"/>
      <c r="AF93" s="12" ph="1"/>
      <c r="AG93" s="12" ph="1"/>
    </row>
    <row r="94" spans="31:33" ht="24.75" x14ac:dyDescent="0.35">
      <c r="AE94" s="12" ph="1"/>
      <c r="AF94" s="12" ph="1"/>
      <c r="AG94" s="12" ph="1"/>
    </row>
    <row r="95" spans="31:33" ht="24.75" x14ac:dyDescent="0.35">
      <c r="AE95" s="12" ph="1"/>
      <c r="AF95" s="12" ph="1"/>
      <c r="AG95" s="12" ph="1"/>
    </row>
    <row r="100" spans="31:33" ht="24.75" x14ac:dyDescent="0.35">
      <c r="AE100" s="12" ph="1"/>
      <c r="AF100" s="12" ph="1"/>
      <c r="AG100" s="12" ph="1"/>
    </row>
    <row r="101" spans="31:33" ht="24.75" x14ac:dyDescent="0.35">
      <c r="AE101" s="12" ph="1"/>
      <c r="AF101" s="12" ph="1"/>
      <c r="AG101" s="12" ph="1"/>
    </row>
    <row r="102" spans="31:33" ht="24.75" x14ac:dyDescent="0.35">
      <c r="AE102" s="12" ph="1"/>
      <c r="AF102" s="12" ph="1"/>
      <c r="AG102" s="12" ph="1"/>
    </row>
    <row r="103" spans="31:33" ht="24.75" x14ac:dyDescent="0.35">
      <c r="AE103" s="12" ph="1"/>
      <c r="AF103" s="12" ph="1"/>
      <c r="AG103" s="12" ph="1"/>
    </row>
    <row r="104" spans="31:33" ht="24.75" x14ac:dyDescent="0.35">
      <c r="AE104" s="12" ph="1"/>
      <c r="AF104" s="12" ph="1"/>
      <c r="AG104" s="12" ph="1"/>
    </row>
    <row r="105" spans="31:33" ht="24.75" x14ac:dyDescent="0.35">
      <c r="AE105" s="12" ph="1"/>
      <c r="AF105" s="12" ph="1"/>
      <c r="AG105" s="12" ph="1"/>
    </row>
    <row r="110" spans="31:33" ht="24.75" x14ac:dyDescent="0.35">
      <c r="AE110" s="12" ph="1"/>
      <c r="AF110" s="12" ph="1"/>
      <c r="AG110" s="12" ph="1"/>
    </row>
    <row r="111" spans="31:33" ht="24.75" x14ac:dyDescent="0.35">
      <c r="AE111" s="12" ph="1"/>
      <c r="AF111" s="12" ph="1"/>
      <c r="AG111" s="12" ph="1"/>
    </row>
    <row r="112" spans="31:33" ht="24.75" x14ac:dyDescent="0.35">
      <c r="AE112" s="12" ph="1"/>
      <c r="AF112" s="12" ph="1"/>
      <c r="AG112" s="12" ph="1"/>
    </row>
    <row r="113" spans="31:33" ht="24.75" x14ac:dyDescent="0.35">
      <c r="AE113" s="12" ph="1"/>
      <c r="AF113" s="12" ph="1"/>
      <c r="AG113" s="12" ph="1"/>
    </row>
    <row r="114" spans="31:33" ht="24.75" x14ac:dyDescent="0.35">
      <c r="AE114" s="12" ph="1"/>
      <c r="AF114" s="12" ph="1"/>
      <c r="AG114" s="12" ph="1"/>
    </row>
    <row r="115" spans="31:33" ht="24.75" x14ac:dyDescent="0.35">
      <c r="AE115" s="12" ph="1"/>
      <c r="AF115" s="12" ph="1"/>
      <c r="AG115" s="12" ph="1"/>
    </row>
    <row r="120" spans="31:33" ht="24.75" x14ac:dyDescent="0.35">
      <c r="AE120" s="12" ph="1"/>
      <c r="AF120" s="12" ph="1"/>
      <c r="AG120" s="12" ph="1"/>
    </row>
    <row r="121" spans="31:33" ht="24.75" x14ac:dyDescent="0.35">
      <c r="AE121" s="12" ph="1"/>
      <c r="AF121" s="12" ph="1"/>
      <c r="AG121" s="12" ph="1"/>
    </row>
    <row r="122" spans="31:33" ht="24.75" x14ac:dyDescent="0.35">
      <c r="AE122" s="12" ph="1"/>
      <c r="AF122" s="12" ph="1"/>
      <c r="AG122" s="12" ph="1"/>
    </row>
    <row r="123" spans="31:33" ht="24.75" x14ac:dyDescent="0.35">
      <c r="AE123" s="12" ph="1"/>
      <c r="AF123" s="12" ph="1"/>
      <c r="AG123" s="12" ph="1"/>
    </row>
    <row r="124" spans="31:33" ht="24.75" x14ac:dyDescent="0.35">
      <c r="AE124" s="12" ph="1"/>
      <c r="AF124" s="12" ph="1"/>
      <c r="AG124" s="12" ph="1"/>
    </row>
    <row r="125" spans="31:33" ht="24.75" x14ac:dyDescent="0.35">
      <c r="AE125" s="12" ph="1"/>
      <c r="AF125" s="12" ph="1"/>
      <c r="AG125" s="12" ph="1"/>
    </row>
    <row r="126" spans="31:33" ht="24.75" x14ac:dyDescent="0.35">
      <c r="AE126" s="12" ph="1"/>
      <c r="AF126" s="12" ph="1"/>
      <c r="AG126" s="12" ph="1"/>
    </row>
    <row r="131" spans="31:33" ht="24.75" x14ac:dyDescent="0.35">
      <c r="AE131" s="12" ph="1"/>
      <c r="AF131" s="12" ph="1"/>
      <c r="AG131" s="12" ph="1"/>
    </row>
    <row r="132" spans="31:33" ht="24.75" x14ac:dyDescent="0.35">
      <c r="AE132" s="12" ph="1"/>
      <c r="AF132" s="12" ph="1"/>
      <c r="AG132" s="12" ph="1"/>
    </row>
    <row r="133" spans="31:33" ht="24.75" x14ac:dyDescent="0.35">
      <c r="AE133" s="12" ph="1"/>
      <c r="AF133" s="12" ph="1"/>
      <c r="AG133" s="12" ph="1"/>
    </row>
    <row r="134" spans="31:33" ht="24.75" x14ac:dyDescent="0.35">
      <c r="AE134" s="12" ph="1"/>
      <c r="AF134" s="12" ph="1"/>
      <c r="AG134" s="12" ph="1"/>
    </row>
    <row r="135" spans="31:33" ht="24.75" x14ac:dyDescent="0.35">
      <c r="AE135" s="12" ph="1"/>
      <c r="AF135" s="12" ph="1"/>
      <c r="AG135" s="12" ph="1"/>
    </row>
    <row r="136" spans="31:33" ht="24.75" x14ac:dyDescent="0.35">
      <c r="AE136" s="12" ph="1"/>
      <c r="AF136" s="12" ph="1"/>
      <c r="AG136" s="12" ph="1"/>
    </row>
    <row r="141" spans="31:33" ht="24.75" x14ac:dyDescent="0.35">
      <c r="AE141" s="12" ph="1"/>
      <c r="AF141" s="12" ph="1"/>
      <c r="AG141" s="12" ph="1"/>
    </row>
    <row r="142" spans="31:33" ht="24.75" x14ac:dyDescent="0.35">
      <c r="AE142" s="12" ph="1"/>
      <c r="AF142" s="12" ph="1"/>
      <c r="AG142" s="12" ph="1"/>
    </row>
    <row r="143" spans="31:33" ht="24.75" x14ac:dyDescent="0.35">
      <c r="AE143" s="12" ph="1"/>
      <c r="AF143" s="12" ph="1"/>
      <c r="AG143" s="12" ph="1"/>
    </row>
    <row r="144" spans="31:33" ht="24.75" x14ac:dyDescent="0.35">
      <c r="AE144" s="12" ph="1"/>
      <c r="AF144" s="12" ph="1"/>
      <c r="AG144" s="12" ph="1"/>
    </row>
    <row r="145" spans="31:33" ht="24.75" x14ac:dyDescent="0.35">
      <c r="AE145" s="12" ph="1"/>
      <c r="AF145" s="12" ph="1"/>
      <c r="AG145" s="12" ph="1"/>
    </row>
    <row r="146" spans="31:33" ht="24.75" x14ac:dyDescent="0.35">
      <c r="AE146" s="12" ph="1"/>
      <c r="AF146" s="12" ph="1"/>
      <c r="AG146" s="12" ph="1"/>
    </row>
    <row r="151" spans="31:33" ht="24.75" x14ac:dyDescent="0.35">
      <c r="AE151" s="12" ph="1"/>
      <c r="AF151" s="12" ph="1"/>
      <c r="AG151" s="12" ph="1"/>
    </row>
    <row r="152" spans="31:33" ht="24.75" x14ac:dyDescent="0.35">
      <c r="AE152" s="12" ph="1"/>
      <c r="AF152" s="12" ph="1"/>
      <c r="AG152" s="12" ph="1"/>
    </row>
    <row r="153" spans="31:33" ht="24.75" x14ac:dyDescent="0.35">
      <c r="AE153" s="12" ph="1"/>
      <c r="AF153" s="12" ph="1"/>
      <c r="AG153" s="12" ph="1"/>
    </row>
    <row r="154" spans="31:33" ht="24.75" x14ac:dyDescent="0.35">
      <c r="AE154" s="12" ph="1"/>
      <c r="AF154" s="12" ph="1"/>
      <c r="AG154" s="12" ph="1"/>
    </row>
  </sheetData>
  <mergeCells count="317">
    <mergeCell ref="A1:D1"/>
    <mergeCell ref="AI1:AU1"/>
    <mergeCell ref="A2:AU2"/>
    <mergeCell ref="B4:V4"/>
    <mergeCell ref="W4:AD4"/>
    <mergeCell ref="AE4:AG5"/>
    <mergeCell ref="AH4:AU5"/>
    <mergeCell ref="B5:K5"/>
    <mergeCell ref="L5:O5"/>
    <mergeCell ref="P5:V5"/>
    <mergeCell ref="AH6:AU6"/>
    <mergeCell ref="C7:K7"/>
    <mergeCell ref="L7:O7"/>
    <mergeCell ref="P7:S7"/>
    <mergeCell ref="U7:V7"/>
    <mergeCell ref="W7:Z7"/>
    <mergeCell ref="AA7:AD7"/>
    <mergeCell ref="AH7:AU7"/>
    <mergeCell ref="W5:Z5"/>
    <mergeCell ref="AA5:AD5"/>
    <mergeCell ref="B6:K6"/>
    <mergeCell ref="L6:O6"/>
    <mergeCell ref="P6:S6"/>
    <mergeCell ref="U6:V6"/>
    <mergeCell ref="W6:Z6"/>
    <mergeCell ref="AH8:AU8"/>
    <mergeCell ref="C9:K9"/>
    <mergeCell ref="L9:O9"/>
    <mergeCell ref="P9:S9"/>
    <mergeCell ref="U9:V9"/>
    <mergeCell ref="W9:Z9"/>
    <mergeCell ref="AA9:AD9"/>
    <mergeCell ref="AH9:AU9"/>
    <mergeCell ref="C8:K8"/>
    <mergeCell ref="L8:O8"/>
    <mergeCell ref="P8:S8"/>
    <mergeCell ref="U8:V8"/>
    <mergeCell ref="W8:Z8"/>
    <mergeCell ref="AA8:AD8"/>
    <mergeCell ref="W13:Z13"/>
    <mergeCell ref="C14:K14"/>
    <mergeCell ref="L14:O14"/>
    <mergeCell ref="P14:S14"/>
    <mergeCell ref="U14:V14"/>
    <mergeCell ref="W14:Z14"/>
    <mergeCell ref="AH10:AU10"/>
    <mergeCell ref="C11:K11"/>
    <mergeCell ref="L11:O11"/>
    <mergeCell ref="P11:S11"/>
    <mergeCell ref="U11:V11"/>
    <mergeCell ref="W11:Z11"/>
    <mergeCell ref="AA11:AD11"/>
    <mergeCell ref="AH11:AU11"/>
    <mergeCell ref="C10:K10"/>
    <mergeCell ref="L10:O10"/>
    <mergeCell ref="P10:S10"/>
    <mergeCell ref="U10:V10"/>
    <mergeCell ref="W10:Z10"/>
    <mergeCell ref="AA10:AD10"/>
    <mergeCell ref="AA14:AD14"/>
    <mergeCell ref="AE14:AG14"/>
    <mergeCell ref="AH14:AL14"/>
    <mergeCell ref="AM14:AU14"/>
    <mergeCell ref="C15:K15"/>
    <mergeCell ref="L15:O15"/>
    <mergeCell ref="P15:S15"/>
    <mergeCell ref="U15:V15"/>
    <mergeCell ref="W15:Z15"/>
    <mergeCell ref="AA15:AD15"/>
    <mergeCell ref="AE15:AG15"/>
    <mergeCell ref="AH15:AL15"/>
    <mergeCell ref="AM15:AU15"/>
    <mergeCell ref="AA16:AD16"/>
    <mergeCell ref="AE16:AG16"/>
    <mergeCell ref="W18:Z18"/>
    <mergeCell ref="C19:K19"/>
    <mergeCell ref="L19:O19"/>
    <mergeCell ref="P19:S19"/>
    <mergeCell ref="U19:V19"/>
    <mergeCell ref="W19:Z19"/>
    <mergeCell ref="AA19:AD19"/>
    <mergeCell ref="AH16:AL16"/>
    <mergeCell ref="AM16:AU16"/>
    <mergeCell ref="AQ20:AU20"/>
    <mergeCell ref="C21:K21"/>
    <mergeCell ref="L21:O21"/>
    <mergeCell ref="P21:S21"/>
    <mergeCell ref="U21:V21"/>
    <mergeCell ref="W21:Z21"/>
    <mergeCell ref="AA21:AD21"/>
    <mergeCell ref="AE19:AG19"/>
    <mergeCell ref="AH19:AL19"/>
    <mergeCell ref="AM19:AP19"/>
    <mergeCell ref="AQ19:AU19"/>
    <mergeCell ref="C20:K20"/>
    <mergeCell ref="L20:O20"/>
    <mergeCell ref="P20:S20"/>
    <mergeCell ref="U20:V20"/>
    <mergeCell ref="W20:Z20"/>
    <mergeCell ref="AA20:AD20"/>
    <mergeCell ref="C16:K16"/>
    <mergeCell ref="L16:O16"/>
    <mergeCell ref="P16:S16"/>
    <mergeCell ref="U16:V16"/>
    <mergeCell ref="W16:Z16"/>
    <mergeCell ref="C22:K22"/>
    <mergeCell ref="L22:O22"/>
    <mergeCell ref="P22:S22"/>
    <mergeCell ref="U22:V22"/>
    <mergeCell ref="W22:Z22"/>
    <mergeCell ref="AA22:AD22"/>
    <mergeCell ref="AE20:AG20"/>
    <mergeCell ref="AH20:AL20"/>
    <mergeCell ref="AM20:AP20"/>
    <mergeCell ref="W24:Z24"/>
    <mergeCell ref="AH24:AO24"/>
    <mergeCell ref="AP24:AU24"/>
    <mergeCell ref="AE22:AG22"/>
    <mergeCell ref="AH22:AL22"/>
    <mergeCell ref="AM22:AP22"/>
    <mergeCell ref="AQ22:AU22"/>
    <mergeCell ref="AE21:AG21"/>
    <mergeCell ref="AH21:AL21"/>
    <mergeCell ref="AM21:AP21"/>
    <mergeCell ref="AQ21:AU21"/>
    <mergeCell ref="AE25:AG25"/>
    <mergeCell ref="AH25:AO25"/>
    <mergeCell ref="AP25:AU25"/>
    <mergeCell ref="C26:K26"/>
    <mergeCell ref="L26:O26"/>
    <mergeCell ref="P26:S26"/>
    <mergeCell ref="U26:V26"/>
    <mergeCell ref="W26:Z26"/>
    <mergeCell ref="AA26:AD26"/>
    <mergeCell ref="AE26:AG26"/>
    <mergeCell ref="C25:K25"/>
    <mergeCell ref="L25:O25"/>
    <mergeCell ref="P25:S25"/>
    <mergeCell ref="U25:V25"/>
    <mergeCell ref="W25:Z25"/>
    <mergeCell ref="AA25:AD25"/>
    <mergeCell ref="W28:Z28"/>
    <mergeCell ref="AH28:AU28"/>
    <mergeCell ref="C29:K29"/>
    <mergeCell ref="L29:O29"/>
    <mergeCell ref="P29:S29"/>
    <mergeCell ref="U29:V29"/>
    <mergeCell ref="W29:Z29"/>
    <mergeCell ref="AH26:AO26"/>
    <mergeCell ref="AP26:AU26"/>
    <mergeCell ref="AA29:AD29"/>
    <mergeCell ref="AE29:AG29"/>
    <mergeCell ref="AH29:AU29"/>
    <mergeCell ref="C30:K30"/>
    <mergeCell ref="L30:O30"/>
    <mergeCell ref="P30:S30"/>
    <mergeCell ref="U30:V30"/>
    <mergeCell ref="W30:Z30"/>
    <mergeCell ref="AA30:AD30"/>
    <mergeCell ref="AE30:AG30"/>
    <mergeCell ref="AH30:AU30"/>
    <mergeCell ref="C31:K31"/>
    <mergeCell ref="L31:O31"/>
    <mergeCell ref="P31:S31"/>
    <mergeCell ref="U31:V31"/>
    <mergeCell ref="W31:Z31"/>
    <mergeCell ref="AA31:AD31"/>
    <mergeCell ref="AE31:AG31"/>
    <mergeCell ref="AH31:AU31"/>
    <mergeCell ref="AE32:AG32"/>
    <mergeCell ref="AH32:AU32"/>
    <mergeCell ref="C33:K33"/>
    <mergeCell ref="L33:O33"/>
    <mergeCell ref="P33:S33"/>
    <mergeCell ref="U33:V33"/>
    <mergeCell ref="W33:Z33"/>
    <mergeCell ref="AA33:AD33"/>
    <mergeCell ref="AE33:AG33"/>
    <mergeCell ref="AH33:AU33"/>
    <mergeCell ref="C32:K32"/>
    <mergeCell ref="L32:O32"/>
    <mergeCell ref="P32:S32"/>
    <mergeCell ref="U32:V32"/>
    <mergeCell ref="W32:Z32"/>
    <mergeCell ref="AA32:AD32"/>
    <mergeCell ref="B39:K39"/>
    <mergeCell ref="L39:O39"/>
    <mergeCell ref="P39:V39"/>
    <mergeCell ref="W39:Z39"/>
    <mergeCell ref="AA39:AD39"/>
    <mergeCell ref="AE39:AF39"/>
    <mergeCell ref="AH39:AU39"/>
    <mergeCell ref="AE34:AG34"/>
    <mergeCell ref="AH34:AU34"/>
    <mergeCell ref="C35:K35"/>
    <mergeCell ref="L35:O35"/>
    <mergeCell ref="P35:S35"/>
    <mergeCell ref="U35:V35"/>
    <mergeCell ref="W35:Z35"/>
    <mergeCell ref="AA35:AD35"/>
    <mergeCell ref="AE35:AG35"/>
    <mergeCell ref="AH35:AU35"/>
    <mergeCell ref="C34:K34"/>
    <mergeCell ref="L34:O34"/>
    <mergeCell ref="P34:S34"/>
    <mergeCell ref="U34:V34"/>
    <mergeCell ref="W34:Z34"/>
    <mergeCell ref="AA34:AD34"/>
    <mergeCell ref="AE36:AG36"/>
    <mergeCell ref="B42:J42"/>
    <mergeCell ref="K42:V42"/>
    <mergeCell ref="W42:AH42"/>
    <mergeCell ref="AI42:AU42"/>
    <mergeCell ref="B43:F43"/>
    <mergeCell ref="G43:I43"/>
    <mergeCell ref="K43:M43"/>
    <mergeCell ref="N43:O43"/>
    <mergeCell ref="W43:Y43"/>
    <mergeCell ref="Z43:AD43"/>
    <mergeCell ref="AO43:AP43"/>
    <mergeCell ref="AQ43:AS43"/>
    <mergeCell ref="AT43:AU43"/>
    <mergeCell ref="B47:K47"/>
    <mergeCell ref="L47:AU47"/>
    <mergeCell ref="B48:K48"/>
    <mergeCell ref="L48:AU48"/>
    <mergeCell ref="Z44:AB44"/>
    <mergeCell ref="AD44:AE44"/>
    <mergeCell ref="AF44:AG44"/>
    <mergeCell ref="AI44:AJ44"/>
    <mergeCell ref="AK44:AM44"/>
    <mergeCell ref="AN44:AO44"/>
    <mergeCell ref="C44:G44"/>
    <mergeCell ref="H44:J44"/>
    <mergeCell ref="K44:M44"/>
    <mergeCell ref="N44:O44"/>
    <mergeCell ref="Q44:S44"/>
    <mergeCell ref="T44:U44"/>
    <mergeCell ref="W44:Y44"/>
    <mergeCell ref="AQ44:AR44"/>
    <mergeCell ref="AS44:AT44"/>
    <mergeCell ref="B53:K53"/>
    <mergeCell ref="L53:AU53"/>
    <mergeCell ref="B54:K54"/>
    <mergeCell ref="L54:AU54"/>
    <mergeCell ref="B55:K55"/>
    <mergeCell ref="L55:AU55"/>
    <mergeCell ref="B49:K49"/>
    <mergeCell ref="L49:AU49"/>
    <mergeCell ref="B50:K50"/>
    <mergeCell ref="L50:AU50"/>
    <mergeCell ref="B58:V58"/>
    <mergeCell ref="W58:AL58"/>
    <mergeCell ref="AM58:AU58"/>
    <mergeCell ref="B59:O59"/>
    <mergeCell ref="P59:V59"/>
    <mergeCell ref="W59:AG59"/>
    <mergeCell ref="AH59:AL59"/>
    <mergeCell ref="AM59:AU64"/>
    <mergeCell ref="B60:O60"/>
    <mergeCell ref="P60:V60"/>
    <mergeCell ref="W62:AG62"/>
    <mergeCell ref="AH62:AL62"/>
    <mergeCell ref="W63:AG63"/>
    <mergeCell ref="AH63:AL63"/>
    <mergeCell ref="B64:O64"/>
    <mergeCell ref="P64:V64"/>
    <mergeCell ref="W64:AG64"/>
    <mergeCell ref="AH64:AL64"/>
    <mergeCell ref="W60:AG60"/>
    <mergeCell ref="AH60:AL60"/>
    <mergeCell ref="B61:O61"/>
    <mergeCell ref="P61:V61"/>
    <mergeCell ref="W61:AG61"/>
    <mergeCell ref="AH61:AL61"/>
    <mergeCell ref="B69:I69"/>
    <mergeCell ref="J69:AU69"/>
    <mergeCell ref="B70:I70"/>
    <mergeCell ref="J70:W70"/>
    <mergeCell ref="X70:AC70"/>
    <mergeCell ref="AD70:AG70"/>
    <mergeCell ref="AH70:AL70"/>
    <mergeCell ref="AM70:AU70"/>
    <mergeCell ref="B65:O65"/>
    <mergeCell ref="P65:V65"/>
    <mergeCell ref="W65:AG65"/>
    <mergeCell ref="AH65:AL65"/>
    <mergeCell ref="AM65:AU65"/>
    <mergeCell ref="B68:I68"/>
    <mergeCell ref="J68:AU68"/>
    <mergeCell ref="B72:I72"/>
    <mergeCell ref="J72:W72"/>
    <mergeCell ref="X72:AC72"/>
    <mergeCell ref="AD72:AG72"/>
    <mergeCell ref="AH72:AL72"/>
    <mergeCell ref="AM72:AU72"/>
    <mergeCell ref="B71:I71"/>
    <mergeCell ref="J71:W71"/>
    <mergeCell ref="X71:AC71"/>
    <mergeCell ref="AD71:AG71"/>
    <mergeCell ref="AH71:AL71"/>
    <mergeCell ref="AM71:AU71"/>
    <mergeCell ref="AH36:AU36"/>
    <mergeCell ref="C37:K37"/>
    <mergeCell ref="L37:O37"/>
    <mergeCell ref="P37:S37"/>
    <mergeCell ref="U37:V37"/>
    <mergeCell ref="W37:Z37"/>
    <mergeCell ref="AA37:AD37"/>
    <mergeCell ref="AE37:AG37"/>
    <mergeCell ref="AH37:AU37"/>
    <mergeCell ref="C36:K36"/>
    <mergeCell ref="L36:O36"/>
    <mergeCell ref="P36:S36"/>
    <mergeCell ref="U36:V36"/>
    <mergeCell ref="W36:Z36"/>
    <mergeCell ref="AA36:AD36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39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N47"/>
  <sheetViews>
    <sheetView showZeros="0" view="pageBreakPreview" zoomScaleSheetLayoutView="100" workbookViewId="0">
      <pane ySplit="5" topLeftCell="A34" activePane="bottomLeft" state="frozen"/>
      <selection activeCell="BE15" sqref="BE15:BH15"/>
      <selection pane="bottomLeft" activeCell="AD12" sqref="AD12"/>
    </sheetView>
  </sheetViews>
  <sheetFormatPr defaultColWidth="2.5" defaultRowHeight="15.75" x14ac:dyDescent="0.4"/>
  <cols>
    <col min="1" max="1" width="2.5" style="12"/>
    <col min="2" max="3" width="2.5" style="12" customWidth="1"/>
    <col min="4" max="7" width="2.5" style="12"/>
    <col min="8" max="8" width="2.5" style="12" customWidth="1"/>
    <col min="9" max="21" width="2.5" style="12"/>
    <col min="22" max="22" width="2.5" style="12" customWidth="1"/>
    <col min="23" max="26" width="2.5" style="12"/>
    <col min="27" max="27" width="2.5" style="12" customWidth="1"/>
    <col min="28" max="30" width="2.5" style="12"/>
    <col min="31" max="31" width="9.25" style="12" bestFit="1" customWidth="1"/>
    <col min="32" max="32" width="2.5" style="12" customWidth="1"/>
    <col min="33" max="33" width="9.25" style="12" customWidth="1"/>
    <col min="34" max="34" width="2.5" style="12" customWidth="1"/>
    <col min="35" max="16384" width="2.5" style="12"/>
  </cols>
  <sheetData>
    <row r="1" spans="1:47" x14ac:dyDescent="0.4">
      <c r="A1" s="302" t="s">
        <v>68</v>
      </c>
      <c r="B1" s="302"/>
      <c r="C1" s="302"/>
      <c r="D1" s="302"/>
      <c r="E1" s="62"/>
      <c r="AI1" s="303" t="e">
        <f>#REF!</f>
        <v>#REF!</v>
      </c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</row>
    <row r="2" spans="1:47" x14ac:dyDescent="0.4">
      <c r="A2" s="304" t="s">
        <v>69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</row>
    <row r="3" spans="1:47" ht="16.5" thickBot="1" x14ac:dyDescent="0.45">
      <c r="A3" s="319" t="s">
        <v>2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</row>
    <row r="4" spans="1:47" x14ac:dyDescent="0.4">
      <c r="B4" s="180" t="s">
        <v>3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305"/>
      <c r="W4" s="166" t="s">
        <v>4</v>
      </c>
      <c r="X4" s="163"/>
      <c r="Y4" s="163"/>
      <c r="Z4" s="163"/>
      <c r="AA4" s="163"/>
      <c r="AB4" s="163"/>
      <c r="AC4" s="163"/>
      <c r="AD4" s="163"/>
      <c r="AE4" s="166" t="s">
        <v>5</v>
      </c>
      <c r="AF4" s="163"/>
      <c r="AG4" s="306"/>
      <c r="AH4" s="166" t="s">
        <v>6</v>
      </c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7"/>
    </row>
    <row r="5" spans="1:47" x14ac:dyDescent="0.4">
      <c r="B5" s="311" t="s">
        <v>7</v>
      </c>
      <c r="C5" s="308"/>
      <c r="D5" s="308"/>
      <c r="E5" s="308"/>
      <c r="F5" s="308"/>
      <c r="G5" s="308"/>
      <c r="H5" s="308"/>
      <c r="I5" s="308"/>
      <c r="J5" s="308"/>
      <c r="K5" s="309"/>
      <c r="L5" s="307" t="s">
        <v>8</v>
      </c>
      <c r="M5" s="308"/>
      <c r="N5" s="308"/>
      <c r="O5" s="309"/>
      <c r="P5" s="307" t="s">
        <v>9</v>
      </c>
      <c r="Q5" s="308"/>
      <c r="R5" s="308"/>
      <c r="S5" s="308"/>
      <c r="T5" s="308"/>
      <c r="U5" s="308"/>
      <c r="V5" s="309"/>
      <c r="W5" s="288" t="s">
        <v>10</v>
      </c>
      <c r="X5" s="289"/>
      <c r="Y5" s="289"/>
      <c r="Z5" s="290"/>
      <c r="AA5" s="190" t="s">
        <v>11</v>
      </c>
      <c r="AB5" s="153"/>
      <c r="AC5" s="153"/>
      <c r="AD5" s="185"/>
      <c r="AE5" s="307"/>
      <c r="AF5" s="308"/>
      <c r="AG5" s="309"/>
      <c r="AH5" s="307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10"/>
    </row>
    <row r="6" spans="1:47" x14ac:dyDescent="0.4">
      <c r="B6" s="291" t="s">
        <v>70</v>
      </c>
      <c r="C6" s="292"/>
      <c r="D6" s="292"/>
      <c r="E6" s="292"/>
      <c r="F6" s="292"/>
      <c r="G6" s="292"/>
      <c r="H6" s="292"/>
      <c r="I6" s="292"/>
      <c r="J6" s="292"/>
      <c r="K6" s="293"/>
      <c r="L6" s="294"/>
      <c r="M6" s="295"/>
      <c r="N6" s="295"/>
      <c r="O6" s="296"/>
      <c r="P6" s="297"/>
      <c r="Q6" s="298"/>
      <c r="R6" s="298"/>
      <c r="S6" s="298"/>
      <c r="U6" s="245"/>
      <c r="V6" s="275"/>
      <c r="W6" s="336"/>
      <c r="X6" s="337"/>
      <c r="Y6" s="337"/>
      <c r="Z6" s="338"/>
      <c r="AA6" s="13"/>
      <c r="AB6" s="14"/>
      <c r="AC6" s="14"/>
      <c r="AD6" s="15"/>
      <c r="AE6" s="55"/>
      <c r="AF6" s="83"/>
      <c r="AG6" s="56"/>
      <c r="AH6" s="285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7"/>
    </row>
    <row r="7" spans="1:47" x14ac:dyDescent="0.4">
      <c r="B7" s="16"/>
      <c r="C7" s="271" t="e">
        <f>IF(#REF!="","",#REF!)</f>
        <v>#REF!</v>
      </c>
      <c r="D7" s="271"/>
      <c r="E7" s="271"/>
      <c r="F7" s="271"/>
      <c r="G7" s="271"/>
      <c r="H7" s="271"/>
      <c r="I7" s="271"/>
      <c r="J7" s="271"/>
      <c r="K7" s="333"/>
      <c r="L7" s="133" t="e">
        <f>P7*U7</f>
        <v>#REF!</v>
      </c>
      <c r="M7" s="134"/>
      <c r="N7" s="134"/>
      <c r="O7" s="135"/>
      <c r="P7" s="136" t="e">
        <f>IF(#REF!="",0,50000)</f>
        <v>#REF!</v>
      </c>
      <c r="Q7" s="137"/>
      <c r="R7" s="137"/>
      <c r="S7" s="137"/>
      <c r="T7" s="25" t="e">
        <f>IF(#REF!="","","×")</f>
        <v>#REF!</v>
      </c>
      <c r="U7" s="334" t="e">
        <f>IF(#REF!="",0,#REF!)</f>
        <v>#REF!</v>
      </c>
      <c r="V7" s="335"/>
      <c r="W7" s="136" t="e">
        <f>L7</f>
        <v>#REF!</v>
      </c>
      <c r="X7" s="137"/>
      <c r="Y7" s="137"/>
      <c r="Z7" s="140"/>
      <c r="AA7" s="29"/>
      <c r="AD7" s="30"/>
      <c r="AE7" s="105" t="e">
        <f>IF(#REF!="","",#REF!)</f>
        <v>#REF!</v>
      </c>
      <c r="AF7" s="63" t="e">
        <f>IF(#REF!="","","～")</f>
        <v>#REF!</v>
      </c>
      <c r="AG7" s="106" t="e">
        <f>IF(#REF!="","","令和6年3月")</f>
        <v>#REF!</v>
      </c>
      <c r="AH7" s="270" t="e">
        <f>IF(#REF!="","","別紙「出張等計画書のとおり」")</f>
        <v>#REF!</v>
      </c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2"/>
    </row>
    <row r="8" spans="1:47" x14ac:dyDescent="0.4">
      <c r="B8" s="16"/>
      <c r="C8" s="271" t="e">
        <f>IF(#REF!="","",#REF!)</f>
        <v>#REF!</v>
      </c>
      <c r="D8" s="271"/>
      <c r="E8" s="271"/>
      <c r="F8" s="271"/>
      <c r="G8" s="271"/>
      <c r="H8" s="271"/>
      <c r="I8" s="271"/>
      <c r="J8" s="271"/>
      <c r="K8" s="333"/>
      <c r="L8" s="133" t="e">
        <f>P8*U8</f>
        <v>#REF!</v>
      </c>
      <c r="M8" s="134"/>
      <c r="N8" s="134"/>
      <c r="O8" s="135"/>
      <c r="P8" s="136" t="e">
        <f>IF(#REF!="",0,50000)</f>
        <v>#REF!</v>
      </c>
      <c r="Q8" s="137"/>
      <c r="R8" s="137"/>
      <c r="S8" s="137"/>
      <c r="T8" s="25" t="e">
        <f>IF(#REF!="","","×")</f>
        <v>#REF!</v>
      </c>
      <c r="U8" s="334" t="e">
        <f>IF(#REF!="",0,#REF!)</f>
        <v>#REF!</v>
      </c>
      <c r="V8" s="335"/>
      <c r="W8" s="136" t="e">
        <f>L8</f>
        <v>#REF!</v>
      </c>
      <c r="X8" s="137"/>
      <c r="Y8" s="137"/>
      <c r="Z8" s="140"/>
      <c r="AA8" s="29"/>
      <c r="AD8" s="30"/>
      <c r="AE8" s="105" t="e">
        <f>IF(#REF!="","",#REF!)</f>
        <v>#REF!</v>
      </c>
      <c r="AF8" s="63" t="e">
        <f>IF(#REF!="","","～")</f>
        <v>#REF!</v>
      </c>
      <c r="AG8" s="106" t="e">
        <f>IF(#REF!="","","令和6年3月")</f>
        <v>#REF!</v>
      </c>
      <c r="AH8" s="270" t="e">
        <f>IF(#REF!="","","別紙「出張等計画書のとおり」")</f>
        <v>#REF!</v>
      </c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2"/>
    </row>
    <row r="9" spans="1:47" x14ac:dyDescent="0.4">
      <c r="B9" s="16"/>
      <c r="C9" s="271" t="e">
        <f>IF(#REF!="","",#REF!)</f>
        <v>#REF!</v>
      </c>
      <c r="D9" s="271"/>
      <c r="E9" s="271"/>
      <c r="F9" s="271"/>
      <c r="G9" s="271"/>
      <c r="H9" s="271"/>
      <c r="I9" s="271"/>
      <c r="J9" s="271"/>
      <c r="K9" s="333"/>
      <c r="L9" s="133" t="e">
        <f t="shared" ref="L9:L11" si="0">P9*U9</f>
        <v>#REF!</v>
      </c>
      <c r="M9" s="134"/>
      <c r="N9" s="134"/>
      <c r="O9" s="135"/>
      <c r="P9" s="136" t="e">
        <f>IF(#REF!="",0,50000)</f>
        <v>#REF!</v>
      </c>
      <c r="Q9" s="137"/>
      <c r="R9" s="137"/>
      <c r="S9" s="137"/>
      <c r="T9" s="25" t="e">
        <f>IF(#REF!="","","×")</f>
        <v>#REF!</v>
      </c>
      <c r="U9" s="334" t="e">
        <f>IF(#REF!="",0,#REF!)</f>
        <v>#REF!</v>
      </c>
      <c r="V9" s="335"/>
      <c r="W9" s="136" t="e">
        <f t="shared" ref="W9:W11" si="1">L9</f>
        <v>#REF!</v>
      </c>
      <c r="X9" s="137"/>
      <c r="Y9" s="137"/>
      <c r="Z9" s="140"/>
      <c r="AA9" s="29"/>
      <c r="AD9" s="30"/>
      <c r="AE9" s="105" t="e">
        <f>IF(#REF!="","",#REF!)</f>
        <v>#REF!</v>
      </c>
      <c r="AF9" s="63" t="e">
        <f>IF(#REF!="","","～")</f>
        <v>#REF!</v>
      </c>
      <c r="AG9" s="106" t="e">
        <f>IF(#REF!="","","令和6年3月")</f>
        <v>#REF!</v>
      </c>
      <c r="AH9" s="270" t="e">
        <f>IF(#REF!="","","別紙「出張等計画書のとおり」")</f>
        <v>#REF!</v>
      </c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2"/>
    </row>
    <row r="10" spans="1:47" x14ac:dyDescent="0.4">
      <c r="B10" s="16"/>
      <c r="C10" s="271" t="e">
        <f>IF(#REF!="","",#REF!)</f>
        <v>#REF!</v>
      </c>
      <c r="D10" s="271"/>
      <c r="E10" s="271"/>
      <c r="F10" s="271"/>
      <c r="G10" s="271"/>
      <c r="H10" s="271"/>
      <c r="I10" s="271"/>
      <c r="J10" s="271"/>
      <c r="K10" s="333"/>
      <c r="L10" s="133" t="e">
        <f t="shared" si="0"/>
        <v>#REF!</v>
      </c>
      <c r="M10" s="134"/>
      <c r="N10" s="134"/>
      <c r="O10" s="135"/>
      <c r="P10" s="136" t="e">
        <f>IF(#REF!="",0,50000)</f>
        <v>#REF!</v>
      </c>
      <c r="Q10" s="137"/>
      <c r="R10" s="137"/>
      <c r="S10" s="137"/>
      <c r="T10" s="25" t="e">
        <f>IF(#REF!="","","×")</f>
        <v>#REF!</v>
      </c>
      <c r="U10" s="334" t="e">
        <f>IF(#REF!="",0,#REF!)</f>
        <v>#REF!</v>
      </c>
      <c r="V10" s="335"/>
      <c r="W10" s="136" t="e">
        <f t="shared" si="1"/>
        <v>#REF!</v>
      </c>
      <c r="X10" s="137"/>
      <c r="Y10" s="137"/>
      <c r="Z10" s="140"/>
      <c r="AA10" s="29"/>
      <c r="AD10" s="30"/>
      <c r="AE10" s="105" t="e">
        <f>IF(#REF!="","",#REF!)</f>
        <v>#REF!</v>
      </c>
      <c r="AF10" s="63" t="e">
        <f>IF(#REF!="","","～")</f>
        <v>#REF!</v>
      </c>
      <c r="AG10" s="106" t="e">
        <f>IF(#REF!="","","令和6年3月")</f>
        <v>#REF!</v>
      </c>
      <c r="AH10" s="270" t="e">
        <f>IF(#REF!="","","別紙「出張等計画書のとおり」")</f>
        <v>#REF!</v>
      </c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2"/>
    </row>
    <row r="11" spans="1:47" x14ac:dyDescent="0.4">
      <c r="B11" s="16"/>
      <c r="C11" s="271" t="e">
        <f>IF(#REF!="","",#REF!)</f>
        <v>#REF!</v>
      </c>
      <c r="D11" s="271"/>
      <c r="E11" s="271"/>
      <c r="F11" s="271"/>
      <c r="G11" s="271"/>
      <c r="H11" s="271"/>
      <c r="I11" s="271"/>
      <c r="J11" s="271"/>
      <c r="K11" s="333"/>
      <c r="L11" s="133" t="e">
        <f t="shared" si="0"/>
        <v>#REF!</v>
      </c>
      <c r="M11" s="134"/>
      <c r="N11" s="134"/>
      <c r="O11" s="135"/>
      <c r="P11" s="136" t="e">
        <f>IF(#REF!="",0,50000)</f>
        <v>#REF!</v>
      </c>
      <c r="Q11" s="137"/>
      <c r="R11" s="137"/>
      <c r="S11" s="137"/>
      <c r="T11" s="25" t="e">
        <f>IF(#REF!="","","×")</f>
        <v>#REF!</v>
      </c>
      <c r="U11" s="334" t="e">
        <f>IF(#REF!="",0,#REF!)</f>
        <v>#REF!</v>
      </c>
      <c r="V11" s="335"/>
      <c r="W11" s="136" t="e">
        <f t="shared" si="1"/>
        <v>#REF!</v>
      </c>
      <c r="X11" s="137"/>
      <c r="Y11" s="137"/>
      <c r="Z11" s="140"/>
      <c r="AA11" s="29"/>
      <c r="AD11" s="30"/>
      <c r="AE11" s="105" t="e">
        <f>IF(#REF!="","",#REF!)</f>
        <v>#REF!</v>
      </c>
      <c r="AF11" s="63" t="e">
        <f>IF(#REF!="","","～")</f>
        <v>#REF!</v>
      </c>
      <c r="AG11" s="106" t="e">
        <f>IF(#REF!="","","令和6年3月")</f>
        <v>#REF!</v>
      </c>
      <c r="AH11" s="270" t="e">
        <f>IF(#REF!="","","別紙「出張等計画書のとおり」")</f>
        <v>#REF!</v>
      </c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2"/>
    </row>
    <row r="12" spans="1:47" ht="16.5" thickBot="1" x14ac:dyDescent="0.45">
      <c r="B12" s="16"/>
      <c r="C12" s="1"/>
      <c r="D12" s="1"/>
      <c r="E12" s="1"/>
      <c r="F12" s="1"/>
      <c r="G12" s="1"/>
      <c r="H12" s="1"/>
      <c r="I12" s="1"/>
      <c r="J12" s="1"/>
      <c r="K12" s="20"/>
      <c r="L12" s="21"/>
      <c r="M12" s="2"/>
      <c r="N12" s="2"/>
      <c r="O12" s="22"/>
      <c r="P12" s="23"/>
      <c r="Q12" s="24"/>
      <c r="R12" s="24"/>
      <c r="S12" s="24"/>
      <c r="T12" s="25"/>
      <c r="U12" s="26"/>
      <c r="V12" s="27"/>
      <c r="W12" s="23"/>
      <c r="X12" s="24"/>
      <c r="Y12" s="24"/>
      <c r="Z12" s="28"/>
      <c r="AA12" s="29"/>
      <c r="AD12" s="30"/>
      <c r="AE12" s="105"/>
      <c r="AF12" s="63"/>
      <c r="AG12" s="38"/>
      <c r="AH12" s="31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</row>
    <row r="13" spans="1:47" ht="19.5" thickTop="1" thickBot="1" x14ac:dyDescent="0.45">
      <c r="B13" s="247" t="s">
        <v>20</v>
      </c>
      <c r="C13" s="248"/>
      <c r="D13" s="248"/>
      <c r="E13" s="248"/>
      <c r="F13" s="248"/>
      <c r="G13" s="248"/>
      <c r="H13" s="248"/>
      <c r="I13" s="248"/>
      <c r="J13" s="248"/>
      <c r="K13" s="249"/>
      <c r="L13" s="321" t="e">
        <f>SUM(L7:O12)</f>
        <v>#REF!</v>
      </c>
      <c r="M13" s="322"/>
      <c r="N13" s="322"/>
      <c r="O13" s="323"/>
      <c r="P13" s="253"/>
      <c r="Q13" s="254"/>
      <c r="R13" s="254"/>
      <c r="S13" s="254"/>
      <c r="T13" s="254"/>
      <c r="U13" s="254"/>
      <c r="V13" s="255"/>
      <c r="W13" s="256" t="e">
        <f>IF(SUM(W6:Z12)&gt;1000000,1000000,SUM(W6:Z12))</f>
        <v>#REF!</v>
      </c>
      <c r="X13" s="257"/>
      <c r="Y13" s="257"/>
      <c r="Z13" s="258"/>
      <c r="AA13" s="324">
        <f>SUM(AA6:AD12)</f>
        <v>0</v>
      </c>
      <c r="AB13" s="325"/>
      <c r="AC13" s="325"/>
      <c r="AD13" s="263"/>
      <c r="AE13" s="82"/>
      <c r="AF13" s="54"/>
      <c r="AG13" s="39"/>
      <c r="AH13" s="264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6"/>
    </row>
    <row r="14" spans="1:47" x14ac:dyDescent="0.4">
      <c r="B14" s="16"/>
      <c r="C14" s="34"/>
      <c r="D14" s="34"/>
      <c r="E14" s="34"/>
      <c r="F14" s="34"/>
      <c r="G14" s="34"/>
      <c r="H14" s="34"/>
      <c r="I14" s="34"/>
      <c r="J14" s="34"/>
      <c r="K14" s="35"/>
      <c r="L14" s="21"/>
      <c r="M14" s="2"/>
      <c r="N14" s="2"/>
      <c r="O14" s="22"/>
      <c r="P14" s="23"/>
      <c r="Q14" s="24"/>
      <c r="R14" s="24"/>
      <c r="S14" s="24"/>
      <c r="T14" s="25"/>
      <c r="U14" s="26"/>
      <c r="V14" s="27"/>
      <c r="W14" s="23"/>
      <c r="X14" s="24"/>
      <c r="Y14" s="24"/>
      <c r="Z14" s="28"/>
      <c r="AA14" s="29"/>
      <c r="AD14" s="30"/>
      <c r="AE14" s="36"/>
      <c r="AF14" s="53"/>
      <c r="AG14" s="106"/>
      <c r="AH14" s="31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</row>
    <row r="15" spans="1:47" x14ac:dyDescent="0.4">
      <c r="B15" s="330" t="s">
        <v>71</v>
      </c>
      <c r="C15" s="331"/>
      <c r="D15" s="331"/>
      <c r="E15" s="331"/>
      <c r="F15" s="331"/>
      <c r="G15" s="331"/>
      <c r="H15" s="331"/>
      <c r="I15" s="331"/>
      <c r="J15" s="331"/>
      <c r="K15" s="332"/>
      <c r="L15" s="21"/>
      <c r="M15" s="2"/>
      <c r="N15" s="2"/>
      <c r="O15" s="22"/>
      <c r="P15" s="23"/>
      <c r="Q15" s="24"/>
      <c r="R15" s="24"/>
      <c r="S15" s="24"/>
      <c r="T15" s="25"/>
      <c r="U15" s="26"/>
      <c r="V15" s="27"/>
      <c r="W15" s="23"/>
      <c r="X15" s="24"/>
      <c r="Y15" s="24"/>
      <c r="Z15" s="28"/>
      <c r="AA15" s="29"/>
      <c r="AD15" s="30"/>
      <c r="AE15" s="105"/>
      <c r="AF15" s="53"/>
      <c r="AG15" s="106"/>
      <c r="AH15" s="29"/>
    </row>
    <row r="16" spans="1:47" x14ac:dyDescent="0.4">
      <c r="B16" s="327" t="s">
        <v>72</v>
      </c>
      <c r="C16" s="328"/>
      <c r="D16" s="328"/>
      <c r="E16" s="328"/>
      <c r="F16" s="328"/>
      <c r="G16" s="328"/>
      <c r="H16" s="328"/>
      <c r="I16" s="328"/>
      <c r="J16" s="328"/>
      <c r="K16" s="329"/>
      <c r="L16" s="21"/>
      <c r="M16" s="2"/>
      <c r="N16" s="2"/>
      <c r="O16" s="22"/>
      <c r="P16" s="23"/>
      <c r="Q16" s="24"/>
      <c r="R16" s="24"/>
      <c r="S16" s="24"/>
      <c r="T16" s="25"/>
      <c r="U16" s="26"/>
      <c r="V16" s="27"/>
      <c r="W16" s="23"/>
      <c r="X16" s="24"/>
      <c r="Y16" s="24"/>
      <c r="Z16" s="28"/>
      <c r="AA16" s="29"/>
      <c r="AD16" s="30"/>
      <c r="AE16" s="105"/>
      <c r="AF16" s="53"/>
      <c r="AG16" s="106"/>
      <c r="AH16" s="29"/>
    </row>
    <row r="17" spans="2:66" x14ac:dyDescent="0.4">
      <c r="B17" s="16"/>
      <c r="C17" s="328" t="s">
        <v>73</v>
      </c>
      <c r="D17" s="328"/>
      <c r="E17" s="328"/>
      <c r="F17" s="328"/>
      <c r="G17" s="328"/>
      <c r="H17" s="328"/>
      <c r="I17" s="328"/>
      <c r="J17" s="328"/>
      <c r="K17" s="329"/>
      <c r="L17" s="21"/>
      <c r="M17" s="2"/>
      <c r="N17" s="2"/>
      <c r="O17" s="22"/>
      <c r="P17" s="23"/>
      <c r="Q17" s="24"/>
      <c r="R17" s="24"/>
      <c r="S17" s="24"/>
      <c r="T17" s="25"/>
      <c r="U17" s="26"/>
      <c r="V17" s="27"/>
      <c r="W17" s="267" t="e">
        <f>SUM(W18:Z19)</f>
        <v>#REF!</v>
      </c>
      <c r="X17" s="268"/>
      <c r="Y17" s="268"/>
      <c r="Z17" s="269"/>
      <c r="AA17" s="29"/>
      <c r="AD17" s="30"/>
      <c r="AE17" s="105"/>
      <c r="AF17" s="53"/>
      <c r="AG17" s="106"/>
      <c r="AH17" s="276" t="s">
        <v>74</v>
      </c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</row>
    <row r="18" spans="2:66" x14ac:dyDescent="0.4">
      <c r="B18" s="16"/>
      <c r="C18" s="273" t="e">
        <f>IF(#REF!="","",#REF!)</f>
        <v>#REF!</v>
      </c>
      <c r="D18" s="273"/>
      <c r="E18" s="273"/>
      <c r="F18" s="273"/>
      <c r="G18" s="273"/>
      <c r="H18" s="273"/>
      <c r="I18" s="273"/>
      <c r="J18" s="273"/>
      <c r="K18" s="274"/>
      <c r="L18" s="133" t="e">
        <f>IF(#REF!="","",#REF!)</f>
        <v>#REF!</v>
      </c>
      <c r="M18" s="134"/>
      <c r="N18" s="134"/>
      <c r="O18" s="135"/>
      <c r="P18" s="133" t="e">
        <f>IF(#REF!="","",#REF!)</f>
        <v>#REF!</v>
      </c>
      <c r="Q18" s="134"/>
      <c r="R18" s="134"/>
      <c r="S18" s="134"/>
      <c r="T18" s="66" t="e">
        <f>IF(#REF!="","","-")</f>
        <v>#REF!</v>
      </c>
      <c r="U18" s="137" t="e">
        <f>IF(#REF!="","",#REF!)</f>
        <v>#REF!</v>
      </c>
      <c r="V18" s="140"/>
      <c r="W18" s="136" t="e">
        <f>IF(#REF!="","",#REF!)</f>
        <v>#REF!</v>
      </c>
      <c r="X18" s="137"/>
      <c r="Y18" s="137"/>
      <c r="Z18" s="140"/>
      <c r="AA18" s="136" t="e">
        <f>IF(#REF!="","",#REF!)</f>
        <v>#REF!</v>
      </c>
      <c r="AB18" s="137"/>
      <c r="AC18" s="137"/>
      <c r="AD18" s="140"/>
      <c r="AE18" s="105" t="e">
        <f>IF(#REF!="","",#REF!)</f>
        <v>#REF!</v>
      </c>
      <c r="AF18" s="53" t="e">
        <f>IF(#REF!="","","～")</f>
        <v>#REF!</v>
      </c>
      <c r="AG18" s="106" t="e">
        <f>IF(#REF!="","",#REF!)</f>
        <v>#REF!</v>
      </c>
      <c r="AH18" s="270" t="e">
        <f>IF(#REF!="","",#REF!)</f>
        <v>#REF!</v>
      </c>
      <c r="AI18" s="271"/>
      <c r="AJ18" s="271"/>
      <c r="AK18" s="271"/>
      <c r="AL18" s="271"/>
      <c r="AM18" s="271" t="e">
        <f>IF(#REF!="","",#REF!)</f>
        <v>#REF!</v>
      </c>
      <c r="AN18" s="271"/>
      <c r="AO18" s="271"/>
      <c r="AP18" s="271"/>
      <c r="AQ18" s="271"/>
      <c r="AR18" s="271"/>
      <c r="AS18" s="271"/>
      <c r="AT18" s="271"/>
      <c r="AU18" s="271"/>
    </row>
    <row r="19" spans="2:66" x14ac:dyDescent="0.4">
      <c r="B19" s="16"/>
      <c r="C19" s="273" t="e">
        <f>IF(#REF!="","",#REF!)</f>
        <v>#REF!</v>
      </c>
      <c r="D19" s="273"/>
      <c r="E19" s="273"/>
      <c r="F19" s="273"/>
      <c r="G19" s="273"/>
      <c r="H19" s="273"/>
      <c r="I19" s="273"/>
      <c r="J19" s="273"/>
      <c r="K19" s="274"/>
      <c r="L19" s="133" t="e">
        <f>IF(#REF!="","",#REF!)</f>
        <v>#REF!</v>
      </c>
      <c r="M19" s="134"/>
      <c r="N19" s="134"/>
      <c r="O19" s="135"/>
      <c r="P19" s="133" t="e">
        <f>IF(#REF!="","",#REF!)</f>
        <v>#REF!</v>
      </c>
      <c r="Q19" s="134"/>
      <c r="R19" s="134"/>
      <c r="S19" s="134"/>
      <c r="T19" s="66" t="e">
        <f>IF(#REF!="","","-")</f>
        <v>#REF!</v>
      </c>
      <c r="U19" s="137" t="e">
        <f>IF(#REF!="","",#REF!)</f>
        <v>#REF!</v>
      </c>
      <c r="V19" s="140"/>
      <c r="W19" s="136" t="e">
        <f>IF(#REF!="","",#REF!)</f>
        <v>#REF!</v>
      </c>
      <c r="X19" s="137"/>
      <c r="Y19" s="137"/>
      <c r="Z19" s="140"/>
      <c r="AA19" s="136" t="e">
        <f>IF(#REF!="","",#REF!)</f>
        <v>#REF!</v>
      </c>
      <c r="AB19" s="137"/>
      <c r="AC19" s="137"/>
      <c r="AD19" s="140"/>
      <c r="AE19" s="105" t="e">
        <f>IF(#REF!="","",#REF!)</f>
        <v>#REF!</v>
      </c>
      <c r="AF19" s="53" t="e">
        <f>IF(#REF!="","","～")</f>
        <v>#REF!</v>
      </c>
      <c r="AG19" s="106" t="e">
        <f>IF(#REF!="","",#REF!)</f>
        <v>#REF!</v>
      </c>
      <c r="AH19" s="270" t="e">
        <f>IF(#REF!="","",#REF!)</f>
        <v>#REF!</v>
      </c>
      <c r="AI19" s="271"/>
      <c r="AJ19" s="271"/>
      <c r="AK19" s="271"/>
      <c r="AL19" s="271"/>
      <c r="AM19" s="271" t="e">
        <f>IF(#REF!="","",#REF!)</f>
        <v>#REF!</v>
      </c>
      <c r="AN19" s="271"/>
      <c r="AO19" s="271"/>
      <c r="AP19" s="271"/>
      <c r="AQ19" s="271"/>
      <c r="AR19" s="271"/>
      <c r="AS19" s="271"/>
      <c r="AT19" s="271"/>
      <c r="AU19" s="271"/>
    </row>
    <row r="20" spans="2:66" x14ac:dyDescent="0.4">
      <c r="B20" s="16"/>
      <c r="C20" s="34"/>
      <c r="D20" s="34"/>
      <c r="E20" s="34"/>
      <c r="F20" s="34"/>
      <c r="G20" s="34"/>
      <c r="H20" s="34"/>
      <c r="I20" s="34"/>
      <c r="J20" s="34"/>
      <c r="K20" s="35"/>
      <c r="L20" s="67"/>
      <c r="M20" s="68"/>
      <c r="N20" s="68"/>
      <c r="O20" s="69"/>
      <c r="P20" s="70"/>
      <c r="Q20" s="66"/>
      <c r="R20" s="66"/>
      <c r="S20" s="66"/>
      <c r="T20" s="66"/>
      <c r="U20" s="66"/>
      <c r="V20" s="71"/>
      <c r="W20" s="70"/>
      <c r="X20" s="66"/>
      <c r="Y20" s="66"/>
      <c r="Z20" s="71"/>
      <c r="AA20" s="59"/>
      <c r="AB20" s="60"/>
      <c r="AC20" s="60"/>
      <c r="AD20" s="61"/>
      <c r="AE20" s="105"/>
      <c r="AF20" s="53"/>
      <c r="AG20" s="106"/>
      <c r="AH20" s="49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</row>
    <row r="21" spans="2:66" x14ac:dyDescent="0.4">
      <c r="B21" s="16"/>
      <c r="C21" s="328" t="s">
        <v>75</v>
      </c>
      <c r="D21" s="328"/>
      <c r="E21" s="328"/>
      <c r="F21" s="328"/>
      <c r="G21" s="328"/>
      <c r="H21" s="328"/>
      <c r="I21" s="328"/>
      <c r="J21" s="328"/>
      <c r="K21" s="329"/>
      <c r="L21" s="72"/>
      <c r="M21" s="73"/>
      <c r="N21" s="73"/>
      <c r="O21" s="74"/>
      <c r="P21" s="75"/>
      <c r="Q21" s="76"/>
      <c r="R21" s="76"/>
      <c r="S21" s="76"/>
      <c r="T21" s="66"/>
      <c r="U21" s="76"/>
      <c r="V21" s="77"/>
      <c r="W21" s="267" t="e">
        <f>SUM(W22:Z23)</f>
        <v>#REF!</v>
      </c>
      <c r="X21" s="268"/>
      <c r="Y21" s="268"/>
      <c r="Z21" s="269"/>
      <c r="AA21" s="59"/>
      <c r="AB21" s="60"/>
      <c r="AC21" s="60"/>
      <c r="AD21" s="61"/>
      <c r="AE21" s="107"/>
      <c r="AF21" s="57"/>
      <c r="AG21" s="108"/>
      <c r="AH21" s="276" t="s">
        <v>74</v>
      </c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</row>
    <row r="22" spans="2:66" x14ac:dyDescent="0.4">
      <c r="B22" s="16"/>
      <c r="C22" s="273" t="e">
        <f>IF(#REF!="","",#REF!)</f>
        <v>#REF!</v>
      </c>
      <c r="D22" s="273"/>
      <c r="E22" s="273"/>
      <c r="F22" s="273"/>
      <c r="G22" s="273"/>
      <c r="H22" s="273"/>
      <c r="I22" s="273"/>
      <c r="J22" s="273"/>
      <c r="K22" s="274"/>
      <c r="L22" s="133" t="e">
        <f>IF(#REF!="","",#REF!)</f>
        <v>#REF!</v>
      </c>
      <c r="M22" s="134"/>
      <c r="N22" s="134"/>
      <c r="O22" s="135"/>
      <c r="P22" s="136" t="e">
        <f>IF(#REF!="","",#REF!)</f>
        <v>#REF!</v>
      </c>
      <c r="Q22" s="137"/>
      <c r="R22" s="137"/>
      <c r="S22" s="137"/>
      <c r="T22" s="66" t="e">
        <f>IF(#REF!="","","-")</f>
        <v>#REF!</v>
      </c>
      <c r="U22" s="137" t="e">
        <f>IF(#REF!="","",#REF!)</f>
        <v>#REF!</v>
      </c>
      <c r="V22" s="140"/>
      <c r="W22" s="136" t="e">
        <f>IF(#REF!="","",#REF!)</f>
        <v>#REF!</v>
      </c>
      <c r="X22" s="137"/>
      <c r="Y22" s="137"/>
      <c r="Z22" s="140"/>
      <c r="AA22" s="141" t="e">
        <f>IF(#REF!="","",#REF!)</f>
        <v>#REF!</v>
      </c>
      <c r="AB22" s="142"/>
      <c r="AC22" s="142"/>
      <c r="AD22" s="143"/>
      <c r="AE22" s="105" t="e">
        <f>IF(#REF!="","",#REF!)</f>
        <v>#REF!</v>
      </c>
      <c r="AF22" s="63" t="e">
        <f>IF(#REF!="","","～")</f>
        <v>#REF!</v>
      </c>
      <c r="AG22" s="106" t="e">
        <f>IF(#REF!="","",#REF!)</f>
        <v>#REF!</v>
      </c>
      <c r="AH22" s="270" t="e">
        <f>IF(#REF!="","",#REF!)</f>
        <v>#REF!</v>
      </c>
      <c r="AI22" s="271"/>
      <c r="AJ22" s="271"/>
      <c r="AK22" s="271"/>
      <c r="AL22" s="271"/>
      <c r="AM22" s="271" t="e">
        <f>IF(#REF!="","",#REF!)</f>
        <v>#REF!</v>
      </c>
      <c r="AN22" s="271"/>
      <c r="AO22" s="271"/>
      <c r="AP22" s="271"/>
      <c r="AQ22" s="271"/>
      <c r="AR22" s="271"/>
      <c r="AS22" s="271"/>
      <c r="AT22" s="271"/>
      <c r="AU22" s="271"/>
    </row>
    <row r="23" spans="2:66" x14ac:dyDescent="0.4">
      <c r="B23" s="16"/>
      <c r="C23" s="273" t="e">
        <f>IF(#REF!="","",#REF!)</f>
        <v>#REF!</v>
      </c>
      <c r="D23" s="273"/>
      <c r="E23" s="273"/>
      <c r="F23" s="273"/>
      <c r="G23" s="273"/>
      <c r="H23" s="273"/>
      <c r="I23" s="273"/>
      <c r="J23" s="273"/>
      <c r="K23" s="274"/>
      <c r="L23" s="133" t="e">
        <f>IF(#REF!="","",#REF!)</f>
        <v>#REF!</v>
      </c>
      <c r="M23" s="134"/>
      <c r="N23" s="134"/>
      <c r="O23" s="135"/>
      <c r="P23" s="136" t="e">
        <f>IF(#REF!="","",#REF!)</f>
        <v>#REF!</v>
      </c>
      <c r="Q23" s="137"/>
      <c r="R23" s="137"/>
      <c r="S23" s="137"/>
      <c r="T23" s="66" t="e">
        <f>IF(#REF!="","","-")</f>
        <v>#REF!</v>
      </c>
      <c r="U23" s="137" t="e">
        <f>IF(#REF!="","",#REF!)</f>
        <v>#REF!</v>
      </c>
      <c r="V23" s="140"/>
      <c r="W23" s="136" t="e">
        <f>IF(#REF!="","",#REF!)</f>
        <v>#REF!</v>
      </c>
      <c r="X23" s="137"/>
      <c r="Y23" s="137"/>
      <c r="Z23" s="140"/>
      <c r="AA23" s="141" t="e">
        <f>IF(#REF!="","",#REF!)</f>
        <v>#REF!</v>
      </c>
      <c r="AB23" s="142"/>
      <c r="AC23" s="142"/>
      <c r="AD23" s="143"/>
      <c r="AE23" s="105" t="e">
        <f>IF(#REF!="","",#REF!)</f>
        <v>#REF!</v>
      </c>
      <c r="AF23" s="63" t="e">
        <f>IF(#REF!="","","～")</f>
        <v>#REF!</v>
      </c>
      <c r="AG23" s="106" t="e">
        <f>IF(#REF!="","",#REF!)</f>
        <v>#REF!</v>
      </c>
      <c r="AH23" s="270" t="e">
        <f>IF(#REF!="","",#REF!)</f>
        <v>#REF!</v>
      </c>
      <c r="AI23" s="271"/>
      <c r="AJ23" s="271"/>
      <c r="AK23" s="271"/>
      <c r="AL23" s="271"/>
      <c r="AM23" s="271" t="e">
        <f>IF(#REF!="","",#REF!)</f>
        <v>#REF!</v>
      </c>
      <c r="AN23" s="271"/>
      <c r="AO23" s="271"/>
      <c r="AP23" s="271"/>
      <c r="AQ23" s="271"/>
      <c r="AR23" s="271"/>
      <c r="AS23" s="271"/>
      <c r="AT23" s="271"/>
      <c r="AU23" s="271"/>
    </row>
    <row r="24" spans="2:66" x14ac:dyDescent="0.4">
      <c r="B24" s="16"/>
      <c r="C24" s="34"/>
      <c r="D24" s="34"/>
      <c r="E24" s="34"/>
      <c r="F24" s="34"/>
      <c r="G24" s="34"/>
      <c r="H24" s="34"/>
      <c r="I24" s="34"/>
      <c r="J24" s="34"/>
      <c r="K24" s="35"/>
      <c r="L24" s="67"/>
      <c r="M24" s="68"/>
      <c r="N24" s="68"/>
      <c r="O24" s="69"/>
      <c r="P24" s="70"/>
      <c r="Q24" s="66"/>
      <c r="R24" s="66"/>
      <c r="S24" s="66"/>
      <c r="T24" s="66"/>
      <c r="U24" s="66"/>
      <c r="V24" s="71"/>
      <c r="W24" s="70"/>
      <c r="X24" s="66"/>
      <c r="Y24" s="66"/>
      <c r="Z24" s="71"/>
      <c r="AA24" s="59"/>
      <c r="AB24" s="60"/>
      <c r="AC24" s="60"/>
      <c r="AD24" s="61"/>
      <c r="AE24" s="105"/>
      <c r="AF24" s="53"/>
      <c r="AG24" s="106"/>
      <c r="AH24" s="31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</row>
    <row r="25" spans="2:66" x14ac:dyDescent="0.4">
      <c r="B25" s="327" t="s">
        <v>76</v>
      </c>
      <c r="C25" s="328"/>
      <c r="D25" s="328"/>
      <c r="E25" s="328"/>
      <c r="F25" s="328"/>
      <c r="G25" s="328"/>
      <c r="H25" s="328"/>
      <c r="I25" s="328"/>
      <c r="J25" s="328"/>
      <c r="K25" s="329"/>
      <c r="L25" s="67"/>
      <c r="M25" s="68"/>
      <c r="N25" s="68"/>
      <c r="O25" s="69"/>
      <c r="P25" s="70"/>
      <c r="Q25" s="66"/>
      <c r="R25" s="66"/>
      <c r="S25" s="66"/>
      <c r="T25" s="66"/>
      <c r="U25" s="66"/>
      <c r="V25" s="71"/>
      <c r="W25" s="70"/>
      <c r="X25" s="66"/>
      <c r="Y25" s="66"/>
      <c r="Z25" s="71"/>
      <c r="AA25" s="59"/>
      <c r="AB25" s="60"/>
      <c r="AC25" s="60"/>
      <c r="AD25" s="61"/>
      <c r="AE25" s="105"/>
      <c r="AF25" s="53"/>
      <c r="AG25" s="106"/>
      <c r="AH25" s="31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</row>
    <row r="26" spans="2:66" x14ac:dyDescent="0.4">
      <c r="B26" s="16"/>
      <c r="C26" s="328" t="s">
        <v>77</v>
      </c>
      <c r="D26" s="328"/>
      <c r="E26" s="328"/>
      <c r="F26" s="328"/>
      <c r="G26" s="328"/>
      <c r="H26" s="328"/>
      <c r="I26" s="328"/>
      <c r="J26" s="328"/>
      <c r="K26" s="329"/>
      <c r="L26" s="67"/>
      <c r="M26" s="68"/>
      <c r="N26" s="68"/>
      <c r="O26" s="69"/>
      <c r="P26" s="70"/>
      <c r="Q26" s="66"/>
      <c r="R26" s="66"/>
      <c r="S26" s="66"/>
      <c r="T26" s="66"/>
      <c r="U26" s="66"/>
      <c r="V26" s="71"/>
      <c r="W26" s="267" t="e">
        <f>SUM(W27:Z28)</f>
        <v>#REF!</v>
      </c>
      <c r="X26" s="268"/>
      <c r="Y26" s="268"/>
      <c r="Z26" s="269"/>
      <c r="AA26" s="59"/>
      <c r="AB26" s="60"/>
      <c r="AC26" s="60"/>
      <c r="AD26" s="61"/>
      <c r="AE26" s="105"/>
      <c r="AF26" s="53"/>
      <c r="AG26" s="106"/>
      <c r="AH26" s="31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2:66" x14ac:dyDescent="0.4">
      <c r="B27" s="16"/>
      <c r="C27" s="273" t="e">
        <f>IF(#REF!="","",#REF!)</f>
        <v>#REF!</v>
      </c>
      <c r="D27" s="273"/>
      <c r="E27" s="273"/>
      <c r="F27" s="273"/>
      <c r="G27" s="273"/>
      <c r="H27" s="273"/>
      <c r="I27" s="273"/>
      <c r="J27" s="273"/>
      <c r="K27" s="274"/>
      <c r="L27" s="133" t="e">
        <f>IF(#REF!="","",#REF!)</f>
        <v>#REF!</v>
      </c>
      <c r="M27" s="134"/>
      <c r="N27" s="134"/>
      <c r="O27" s="135"/>
      <c r="P27" s="133" t="e">
        <f>IF(#REF!="","",#REF!)</f>
        <v>#REF!</v>
      </c>
      <c r="Q27" s="134"/>
      <c r="R27" s="134"/>
      <c r="S27" s="134"/>
      <c r="T27" s="66" t="e">
        <f>IF(#REF!="","","-")</f>
        <v>#REF!</v>
      </c>
      <c r="U27" s="137" t="e">
        <f>IF(#REF!="","",#REF!)</f>
        <v>#REF!</v>
      </c>
      <c r="V27" s="140"/>
      <c r="W27" s="136" t="e">
        <f>IF(#REF!="","",#REF!)</f>
        <v>#REF!</v>
      </c>
      <c r="X27" s="137"/>
      <c r="Y27" s="137"/>
      <c r="Z27" s="140"/>
      <c r="AA27" s="136" t="e">
        <f>IF(#REF!="","",#REF!)</f>
        <v>#REF!</v>
      </c>
      <c r="AB27" s="137"/>
      <c r="AC27" s="137"/>
      <c r="AD27" s="140"/>
      <c r="AE27" s="105" t="e">
        <f>IF(#REF!="","",#REF!)</f>
        <v>#REF!</v>
      </c>
      <c r="AF27" s="63" t="e">
        <f>IF(#REF!="","","～")</f>
        <v>#REF!</v>
      </c>
      <c r="AG27" s="106" t="e">
        <f>IF(#REF!="","",#REF!)</f>
        <v>#REF!</v>
      </c>
      <c r="AH27" s="270" t="e">
        <f>IF(#REF!="","","別紙「研修等計画書のとおり」")</f>
        <v>#REF!</v>
      </c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</row>
    <row r="28" spans="2:66" x14ac:dyDescent="0.4">
      <c r="B28" s="16"/>
      <c r="C28" s="273" t="e">
        <f>IF(#REF!="","",#REF!)</f>
        <v>#REF!</v>
      </c>
      <c r="D28" s="273"/>
      <c r="E28" s="273"/>
      <c r="F28" s="273"/>
      <c r="G28" s="273"/>
      <c r="H28" s="273"/>
      <c r="I28" s="273"/>
      <c r="J28" s="273"/>
      <c r="K28" s="274"/>
      <c r="L28" s="133" t="e">
        <f>IF(#REF!="","",#REF!)</f>
        <v>#REF!</v>
      </c>
      <c r="M28" s="134"/>
      <c r="N28" s="134"/>
      <c r="O28" s="135"/>
      <c r="P28" s="133" t="e">
        <f>IF(#REF!="","",#REF!)</f>
        <v>#REF!</v>
      </c>
      <c r="Q28" s="134"/>
      <c r="R28" s="134"/>
      <c r="S28" s="134"/>
      <c r="T28" s="66" t="e">
        <f>IF(#REF!="","","-")</f>
        <v>#REF!</v>
      </c>
      <c r="U28" s="137" t="e">
        <f>IF(#REF!="","",#REF!)</f>
        <v>#REF!</v>
      </c>
      <c r="V28" s="140"/>
      <c r="W28" s="136" t="e">
        <f>IF(#REF!="","",#REF!)</f>
        <v>#REF!</v>
      </c>
      <c r="X28" s="137"/>
      <c r="Y28" s="137"/>
      <c r="Z28" s="140"/>
      <c r="AA28" s="136" t="e">
        <f>IF(#REF!="","",#REF!)</f>
        <v>#REF!</v>
      </c>
      <c r="AB28" s="137"/>
      <c r="AC28" s="137"/>
      <c r="AD28" s="140"/>
      <c r="AE28" s="105" t="e">
        <f>IF(#REF!="","",#REF!)</f>
        <v>#REF!</v>
      </c>
      <c r="AF28" s="63" t="e">
        <f>IF(#REF!="","","～")</f>
        <v>#REF!</v>
      </c>
      <c r="AG28" s="106" t="e">
        <f>IF(#REF!="","",#REF!)</f>
        <v>#REF!</v>
      </c>
      <c r="AH28" s="270" t="e">
        <f>IF(#REF!="","","別紙「研修等計画書のとおり」")</f>
        <v>#REF!</v>
      </c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</row>
    <row r="29" spans="2:66" x14ac:dyDescent="0.4">
      <c r="B29" s="16"/>
      <c r="C29" s="34"/>
      <c r="D29" s="34"/>
      <c r="E29" s="34"/>
      <c r="F29" s="34"/>
      <c r="G29" s="34"/>
      <c r="H29" s="34"/>
      <c r="I29" s="34"/>
      <c r="J29" s="34"/>
      <c r="K29" s="35"/>
      <c r="L29" s="67"/>
      <c r="M29" s="68"/>
      <c r="N29" s="68"/>
      <c r="O29" s="69"/>
      <c r="P29" s="70"/>
      <c r="Q29" s="66"/>
      <c r="R29" s="66"/>
      <c r="S29" s="66"/>
      <c r="T29" s="66"/>
      <c r="U29" s="66"/>
      <c r="V29" s="71"/>
      <c r="W29" s="70"/>
      <c r="X29" s="66"/>
      <c r="Y29" s="66"/>
      <c r="Z29" s="71"/>
      <c r="AA29" s="59"/>
      <c r="AB29" s="60"/>
      <c r="AC29" s="60"/>
      <c r="AD29" s="61"/>
      <c r="AE29" s="105"/>
      <c r="AF29" s="63"/>
      <c r="AG29" s="106"/>
      <c r="AH29" s="31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2:66" x14ac:dyDescent="0.4">
      <c r="B30" s="327" t="s">
        <v>78</v>
      </c>
      <c r="C30" s="328"/>
      <c r="D30" s="328"/>
      <c r="E30" s="328"/>
      <c r="F30" s="328"/>
      <c r="G30" s="328"/>
      <c r="H30" s="328"/>
      <c r="I30" s="328"/>
      <c r="J30" s="328"/>
      <c r="K30" s="329"/>
      <c r="L30" s="67"/>
      <c r="M30" s="68"/>
      <c r="N30" s="68"/>
      <c r="O30" s="69"/>
      <c r="P30" s="70"/>
      <c r="Q30" s="66"/>
      <c r="R30" s="66"/>
      <c r="S30" s="66"/>
      <c r="T30" s="66"/>
      <c r="U30" s="66"/>
      <c r="V30" s="71"/>
      <c r="W30" s="70"/>
      <c r="X30" s="66"/>
      <c r="Y30" s="66"/>
      <c r="Z30" s="71"/>
      <c r="AA30" s="59"/>
      <c r="AB30" s="60"/>
      <c r="AC30" s="60"/>
      <c r="AD30" s="61"/>
      <c r="AE30" s="105"/>
      <c r="AF30" s="63"/>
      <c r="AG30" s="106"/>
      <c r="AH30" s="276" t="s">
        <v>74</v>
      </c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</row>
    <row r="31" spans="2:66" x14ac:dyDescent="0.4">
      <c r="B31" s="16"/>
      <c r="C31" s="328" t="s">
        <v>77</v>
      </c>
      <c r="D31" s="328"/>
      <c r="E31" s="328"/>
      <c r="F31" s="328"/>
      <c r="G31" s="328"/>
      <c r="H31" s="328"/>
      <c r="I31" s="328"/>
      <c r="J31" s="328"/>
      <c r="K31" s="329"/>
      <c r="L31" s="67"/>
      <c r="M31" s="68"/>
      <c r="N31" s="68"/>
      <c r="O31" s="69"/>
      <c r="P31" s="70"/>
      <c r="Q31" s="66"/>
      <c r="R31" s="66"/>
      <c r="S31" s="66"/>
      <c r="T31" s="66"/>
      <c r="U31" s="66"/>
      <c r="V31" s="71"/>
      <c r="W31" s="267" t="e">
        <f>SUM(W32:Z33)</f>
        <v>#REF!</v>
      </c>
      <c r="X31" s="268"/>
      <c r="Y31" s="268"/>
      <c r="Z31" s="269"/>
      <c r="AA31" s="59"/>
      <c r="AB31" s="60"/>
      <c r="AC31" s="60"/>
      <c r="AD31" s="61"/>
      <c r="AE31" s="105"/>
      <c r="AF31" s="63"/>
      <c r="AG31" s="106"/>
      <c r="AH31" s="270" t="s">
        <v>79</v>
      </c>
      <c r="AI31" s="271"/>
      <c r="AJ31" s="271"/>
      <c r="AK31" s="271"/>
      <c r="AL31" s="271"/>
      <c r="AM31" s="271" t="s">
        <v>80</v>
      </c>
      <c r="AN31" s="271"/>
      <c r="AO31" s="271"/>
      <c r="AP31" s="271"/>
      <c r="AQ31" s="271"/>
      <c r="AR31" s="271"/>
      <c r="AS31" s="271"/>
      <c r="AT31" s="271"/>
      <c r="AU31" s="271"/>
    </row>
    <row r="32" spans="2:66" x14ac:dyDescent="0.4">
      <c r="B32" s="16"/>
      <c r="C32" s="273" t="e">
        <f>IF(#REF!="","",#REF!)</f>
        <v>#REF!</v>
      </c>
      <c r="D32" s="273"/>
      <c r="E32" s="273"/>
      <c r="F32" s="273"/>
      <c r="G32" s="273"/>
      <c r="H32" s="273"/>
      <c r="I32" s="273"/>
      <c r="J32" s="273"/>
      <c r="K32" s="274"/>
      <c r="L32" s="133" t="e">
        <f>IF(#REF!="","",#REF!)</f>
        <v>#REF!</v>
      </c>
      <c r="M32" s="134"/>
      <c r="N32" s="134"/>
      <c r="O32" s="135"/>
      <c r="P32" s="136" t="e">
        <f>IF(#REF!="","",#REF!)</f>
        <v>#REF!</v>
      </c>
      <c r="Q32" s="137"/>
      <c r="R32" s="137"/>
      <c r="S32" s="137"/>
      <c r="T32" s="66" t="e">
        <f>IF(#REF!="","","-")</f>
        <v>#REF!</v>
      </c>
      <c r="U32" s="137" t="e">
        <f>IF(#REF!="","",#REF!)</f>
        <v>#REF!</v>
      </c>
      <c r="V32" s="140"/>
      <c r="W32" s="136" t="e">
        <f>IF(#REF!="","",#REF!)</f>
        <v>#REF!</v>
      </c>
      <c r="X32" s="137"/>
      <c r="Y32" s="137"/>
      <c r="Z32" s="140"/>
      <c r="AA32" s="141" t="e">
        <f>IF(#REF!="","",#REF!)</f>
        <v>#REF!</v>
      </c>
      <c r="AB32" s="142"/>
      <c r="AC32" s="142"/>
      <c r="AD32" s="143"/>
      <c r="AE32" s="105" t="e">
        <f>IF(#REF!="","",#REF!)</f>
        <v>#REF!</v>
      </c>
      <c r="AF32" s="53" t="e">
        <f>IF(#REF!="","","～")</f>
        <v>#REF!</v>
      </c>
      <c r="AG32" s="106" t="e">
        <f>IF(#REF!="","",#REF!)</f>
        <v>#REF!</v>
      </c>
      <c r="AH32" s="270" t="e">
        <f>IF(#REF!="","",#REF!)</f>
        <v>#REF!</v>
      </c>
      <c r="AI32" s="271"/>
      <c r="AJ32" s="271"/>
      <c r="AK32" s="271"/>
      <c r="AL32" s="271"/>
      <c r="AM32" s="271" t="e">
        <f>IF(#REF!="","",#REF!)</f>
        <v>#REF!</v>
      </c>
      <c r="AN32" s="271"/>
      <c r="AO32" s="271"/>
      <c r="AP32" s="271"/>
      <c r="AQ32" s="271"/>
      <c r="AR32" s="271"/>
      <c r="AS32" s="271"/>
      <c r="AT32" s="271"/>
      <c r="AU32" s="271"/>
    </row>
    <row r="33" spans="1:47" x14ac:dyDescent="0.4">
      <c r="B33" s="16"/>
      <c r="C33" s="273" t="e">
        <f>IF(#REF!="","",#REF!)</f>
        <v>#REF!</v>
      </c>
      <c r="D33" s="273"/>
      <c r="E33" s="273"/>
      <c r="F33" s="273"/>
      <c r="G33" s="273"/>
      <c r="H33" s="273"/>
      <c r="I33" s="273"/>
      <c r="J33" s="273"/>
      <c r="K33" s="274"/>
      <c r="L33" s="133" t="e">
        <f>IF(#REF!="","",#REF!)</f>
        <v>#REF!</v>
      </c>
      <c r="M33" s="134"/>
      <c r="N33" s="134"/>
      <c r="O33" s="135"/>
      <c r="P33" s="136" t="e">
        <f>IF(#REF!="","",#REF!)</f>
        <v>#REF!</v>
      </c>
      <c r="Q33" s="137"/>
      <c r="R33" s="137"/>
      <c r="S33" s="137"/>
      <c r="T33" s="66" t="e">
        <f>IF(#REF!="","","-")</f>
        <v>#REF!</v>
      </c>
      <c r="U33" s="137" t="e">
        <f>IF(#REF!="","",#REF!)</f>
        <v>#REF!</v>
      </c>
      <c r="V33" s="140"/>
      <c r="W33" s="136" t="e">
        <f>IF(#REF!="","",#REF!)</f>
        <v>#REF!</v>
      </c>
      <c r="X33" s="137"/>
      <c r="Y33" s="137"/>
      <c r="Z33" s="140"/>
      <c r="AA33" s="141" t="e">
        <f>IF(#REF!="","",#REF!)</f>
        <v>#REF!</v>
      </c>
      <c r="AB33" s="142"/>
      <c r="AC33" s="142"/>
      <c r="AD33" s="143"/>
      <c r="AE33" s="105" t="e">
        <f>IF(#REF!="","",#REF!)</f>
        <v>#REF!</v>
      </c>
      <c r="AF33" s="53" t="e">
        <f>IF(#REF!="","","～")</f>
        <v>#REF!</v>
      </c>
      <c r="AG33" s="106" t="e">
        <f>IF(#REF!="","",#REF!)</f>
        <v>#REF!</v>
      </c>
      <c r="AH33" s="270" t="e">
        <f>IF(#REF!="","",#REF!)</f>
        <v>#REF!</v>
      </c>
      <c r="AI33" s="271"/>
      <c r="AJ33" s="271"/>
      <c r="AK33" s="271"/>
      <c r="AL33" s="271"/>
      <c r="AM33" s="271" t="e">
        <f>IF(#REF!="","",#REF!)</f>
        <v>#REF!</v>
      </c>
      <c r="AN33" s="271"/>
      <c r="AO33" s="271"/>
      <c r="AP33" s="271"/>
      <c r="AQ33" s="271"/>
      <c r="AR33" s="271"/>
      <c r="AS33" s="271"/>
      <c r="AT33" s="271"/>
      <c r="AU33" s="271"/>
    </row>
    <row r="34" spans="1:47" x14ac:dyDescent="0.4">
      <c r="B34" s="16"/>
      <c r="C34" s="34"/>
      <c r="D34" s="34"/>
      <c r="E34" s="34"/>
      <c r="F34" s="34"/>
      <c r="G34" s="34"/>
      <c r="H34" s="34"/>
      <c r="I34" s="34"/>
      <c r="J34" s="34"/>
      <c r="K34" s="35"/>
      <c r="L34" s="67"/>
      <c r="M34" s="68"/>
      <c r="N34" s="68"/>
      <c r="O34" s="69"/>
      <c r="P34" s="70"/>
      <c r="Q34" s="66"/>
      <c r="R34" s="66"/>
      <c r="S34" s="66"/>
      <c r="T34" s="66"/>
      <c r="U34" s="66"/>
      <c r="V34" s="71"/>
      <c r="W34" s="70"/>
      <c r="X34" s="66"/>
      <c r="Y34" s="66"/>
      <c r="Z34" s="71"/>
      <c r="AA34" s="78"/>
      <c r="AB34" s="79"/>
      <c r="AC34" s="79"/>
      <c r="AD34" s="80"/>
      <c r="AE34" s="105"/>
      <c r="AF34" s="53"/>
      <c r="AG34" s="106"/>
      <c r="AH34" s="31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</row>
    <row r="35" spans="1:47" x14ac:dyDescent="0.4">
      <c r="B35" s="318" t="s">
        <v>81</v>
      </c>
      <c r="C35" s="319"/>
      <c r="D35" s="319"/>
      <c r="E35" s="319"/>
      <c r="F35" s="319"/>
      <c r="G35" s="319"/>
      <c r="H35" s="319"/>
      <c r="I35" s="319"/>
      <c r="J35" s="319"/>
      <c r="K35" s="320"/>
      <c r="L35" s="70"/>
      <c r="M35" s="66"/>
      <c r="N35" s="66"/>
      <c r="O35" s="71"/>
      <c r="P35" s="70"/>
      <c r="Q35" s="66"/>
      <c r="R35" s="66"/>
      <c r="S35" s="66"/>
      <c r="T35" s="66"/>
      <c r="U35" s="66"/>
      <c r="V35" s="71"/>
      <c r="W35" s="70"/>
      <c r="X35" s="66"/>
      <c r="Y35" s="66"/>
      <c r="Z35" s="71"/>
      <c r="AA35" s="59"/>
      <c r="AB35" s="60"/>
      <c r="AC35" s="60"/>
      <c r="AD35" s="61"/>
      <c r="AE35" s="105"/>
      <c r="AF35" s="53"/>
      <c r="AG35" s="106"/>
      <c r="AH35" s="31"/>
    </row>
    <row r="36" spans="1:47" x14ac:dyDescent="0.4">
      <c r="B36" s="43"/>
      <c r="C36" s="319" t="s">
        <v>75</v>
      </c>
      <c r="D36" s="319"/>
      <c r="E36" s="319"/>
      <c r="F36" s="319"/>
      <c r="G36" s="319"/>
      <c r="H36" s="319"/>
      <c r="I36" s="319"/>
      <c r="J36" s="319"/>
      <c r="K36" s="320"/>
      <c r="L36" s="75"/>
      <c r="M36" s="76"/>
      <c r="N36" s="76"/>
      <c r="O36" s="77"/>
      <c r="P36" s="75"/>
      <c r="Q36" s="76"/>
      <c r="R36" s="76"/>
      <c r="S36" s="76"/>
      <c r="T36" s="66"/>
      <c r="U36" s="76"/>
      <c r="V36" s="77"/>
      <c r="W36" s="267" t="e">
        <f>SUM(W37:Z38)</f>
        <v>#REF!</v>
      </c>
      <c r="X36" s="268"/>
      <c r="Y36" s="268"/>
      <c r="Z36" s="269"/>
      <c r="AA36" s="59"/>
      <c r="AB36" s="60"/>
      <c r="AC36" s="60"/>
      <c r="AD36" s="61"/>
      <c r="AE36" s="105"/>
      <c r="AF36" s="53"/>
      <c r="AG36" s="106"/>
      <c r="AH36" s="276" t="s">
        <v>74</v>
      </c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</row>
    <row r="37" spans="1:47" x14ac:dyDescent="0.4">
      <c r="B37" s="43"/>
      <c r="C37" s="273" t="e">
        <f>IF(#REF!="","",#REF!)</f>
        <v>#REF!</v>
      </c>
      <c r="D37" s="273"/>
      <c r="E37" s="273"/>
      <c r="F37" s="273"/>
      <c r="G37" s="273"/>
      <c r="H37" s="273"/>
      <c r="I37" s="273"/>
      <c r="J37" s="273"/>
      <c r="K37" s="274"/>
      <c r="L37" s="136" t="e">
        <f>IF(#REF!="","",#REF!)</f>
        <v>#REF!</v>
      </c>
      <c r="M37" s="137"/>
      <c r="N37" s="137"/>
      <c r="O37" s="140"/>
      <c r="P37" s="136" t="e">
        <f>IF(#REF!="","",#REF!)</f>
        <v>#REF!</v>
      </c>
      <c r="Q37" s="137"/>
      <c r="R37" s="137"/>
      <c r="S37" s="137"/>
      <c r="T37" s="66" t="e">
        <f>IF(#REF!="","","-")</f>
        <v>#REF!</v>
      </c>
      <c r="U37" s="137" t="e">
        <f>IF(#REF!="","",#REF!)</f>
        <v>#REF!</v>
      </c>
      <c r="V37" s="140"/>
      <c r="W37" s="136" t="e">
        <f>IF(#REF!="","",#REF!)</f>
        <v>#REF!</v>
      </c>
      <c r="X37" s="137"/>
      <c r="Y37" s="137"/>
      <c r="Z37" s="140"/>
      <c r="AA37" s="136" t="e">
        <f>IF(#REF!="","",#REF!)</f>
        <v>#REF!</v>
      </c>
      <c r="AB37" s="137"/>
      <c r="AC37" s="137"/>
      <c r="AD37" s="140"/>
      <c r="AE37" s="105" t="e">
        <f>IF(#REF!="","",#REF!)</f>
        <v>#REF!</v>
      </c>
      <c r="AF37" s="63" t="e">
        <f>IF(#REF!="","","～")</f>
        <v>#REF!</v>
      </c>
      <c r="AG37" s="106" t="e">
        <f>IF(#REF!="","",#REF!)</f>
        <v>#REF!</v>
      </c>
      <c r="AH37" s="326" t="e">
        <f>IF(#REF!="","",#REF!)</f>
        <v>#REF!</v>
      </c>
      <c r="AI37" s="245"/>
      <c r="AJ37" s="245"/>
      <c r="AK37" s="245"/>
      <c r="AL37" s="245"/>
      <c r="AM37" s="245" t="e">
        <f>IF(#REF!="","",#REF!)</f>
        <v>#REF!</v>
      </c>
      <c r="AN37" s="245"/>
      <c r="AO37" s="245"/>
      <c r="AP37" s="245"/>
      <c r="AQ37" s="245"/>
      <c r="AR37" s="245"/>
      <c r="AS37" s="245"/>
      <c r="AT37" s="245"/>
      <c r="AU37" s="245"/>
    </row>
    <row r="38" spans="1:47" x14ac:dyDescent="0.4">
      <c r="B38" s="43"/>
      <c r="C38" s="273" t="e">
        <f>IF(#REF!="","",#REF!)</f>
        <v>#REF!</v>
      </c>
      <c r="D38" s="273"/>
      <c r="E38" s="273"/>
      <c r="F38" s="273"/>
      <c r="G38" s="273"/>
      <c r="H38" s="273"/>
      <c r="I38" s="273"/>
      <c r="J38" s="273"/>
      <c r="K38" s="274"/>
      <c r="L38" s="136" t="e">
        <f>IF(#REF!="","",#REF!)</f>
        <v>#REF!</v>
      </c>
      <c r="M38" s="137"/>
      <c r="N38" s="137"/>
      <c r="O38" s="140"/>
      <c r="P38" s="136" t="e">
        <f>IF(#REF!="","",#REF!)</f>
        <v>#REF!</v>
      </c>
      <c r="Q38" s="137"/>
      <c r="R38" s="137"/>
      <c r="S38" s="137"/>
      <c r="T38" s="66" t="e">
        <f>IF(#REF!="","","-")</f>
        <v>#REF!</v>
      </c>
      <c r="U38" s="137" t="e">
        <f>IF(#REF!="","",#REF!)</f>
        <v>#REF!</v>
      </c>
      <c r="V38" s="140"/>
      <c r="W38" s="136" t="e">
        <f>IF(#REF!="","",#REF!)</f>
        <v>#REF!</v>
      </c>
      <c r="X38" s="137"/>
      <c r="Y38" s="137"/>
      <c r="Z38" s="140"/>
      <c r="AA38" s="136" t="e">
        <f>IF(#REF!="","",#REF!)</f>
        <v>#REF!</v>
      </c>
      <c r="AB38" s="137"/>
      <c r="AC38" s="137"/>
      <c r="AD38" s="140"/>
      <c r="AE38" s="105" t="e">
        <f>IF(#REF!="","",#REF!)</f>
        <v>#REF!</v>
      </c>
      <c r="AF38" s="63" t="e">
        <f>IF(#REF!="","","～")</f>
        <v>#REF!</v>
      </c>
      <c r="AG38" s="106" t="e">
        <f>IF(#REF!="","",#REF!)</f>
        <v>#REF!</v>
      </c>
      <c r="AH38" s="326" t="e">
        <f>IF(#REF!="","",#REF!)</f>
        <v>#REF!</v>
      </c>
      <c r="AI38" s="245"/>
      <c r="AJ38" s="245"/>
      <c r="AK38" s="245"/>
      <c r="AL38" s="245"/>
      <c r="AM38" s="245" t="e">
        <f>IF(#REF!="","",#REF!)</f>
        <v>#REF!</v>
      </c>
      <c r="AN38" s="245"/>
      <c r="AO38" s="245"/>
      <c r="AP38" s="245"/>
      <c r="AQ38" s="245"/>
      <c r="AR38" s="245"/>
      <c r="AS38" s="245"/>
      <c r="AT38" s="245"/>
      <c r="AU38" s="245"/>
    </row>
    <row r="39" spans="1:47" ht="16.5" thickBot="1" x14ac:dyDescent="0.45">
      <c r="B39" s="16"/>
      <c r="C39" s="1"/>
      <c r="D39" s="1"/>
      <c r="E39" s="1"/>
      <c r="F39" s="1"/>
      <c r="G39" s="1"/>
      <c r="H39" s="1"/>
      <c r="I39" s="1"/>
      <c r="J39" s="1"/>
      <c r="K39" s="20"/>
      <c r="L39" s="21"/>
      <c r="M39" s="2"/>
      <c r="N39" s="2"/>
      <c r="O39" s="22"/>
      <c r="P39" s="23"/>
      <c r="Q39" s="24"/>
      <c r="R39" s="24"/>
      <c r="S39" s="24"/>
      <c r="T39" s="25"/>
      <c r="U39" s="26"/>
      <c r="V39" s="27"/>
      <c r="W39" s="23"/>
      <c r="X39" s="24"/>
      <c r="Y39" s="24"/>
      <c r="Z39" s="28"/>
      <c r="AA39" s="50"/>
      <c r="AB39" s="51"/>
      <c r="AC39" s="51"/>
      <c r="AD39" s="52"/>
      <c r="AE39" s="107"/>
      <c r="AF39" s="57"/>
      <c r="AG39" s="108"/>
      <c r="AH39" s="31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3"/>
    </row>
    <row r="40" spans="1:47" ht="19.5" thickTop="1" thickBot="1" x14ac:dyDescent="0.45">
      <c r="B40" s="247" t="s">
        <v>20</v>
      </c>
      <c r="C40" s="248"/>
      <c r="D40" s="248"/>
      <c r="E40" s="248"/>
      <c r="F40" s="248"/>
      <c r="G40" s="248"/>
      <c r="H40" s="248"/>
      <c r="I40" s="248"/>
      <c r="J40" s="248"/>
      <c r="K40" s="249"/>
      <c r="L40" s="321" t="e">
        <f>SUM(L14:O39)</f>
        <v>#REF!</v>
      </c>
      <c r="M40" s="322"/>
      <c r="N40" s="322"/>
      <c r="O40" s="323"/>
      <c r="P40" s="253"/>
      <c r="Q40" s="254"/>
      <c r="R40" s="254"/>
      <c r="S40" s="254"/>
      <c r="T40" s="254"/>
      <c r="U40" s="254"/>
      <c r="V40" s="255"/>
      <c r="W40" s="256" t="e">
        <f>SUM($W$17+$W$21+$W$26+$W$31+$W$36)</f>
        <v>#REF!</v>
      </c>
      <c r="X40" s="257"/>
      <c r="Y40" s="257"/>
      <c r="Z40" s="258"/>
      <c r="AA40" s="324" t="e">
        <f>SUM(AA6:AD39)</f>
        <v>#REF!</v>
      </c>
      <c r="AB40" s="325"/>
      <c r="AC40" s="325"/>
      <c r="AD40" s="263"/>
      <c r="AE40" s="82"/>
      <c r="AF40" s="54"/>
      <c r="AG40" s="39"/>
      <c r="AH40" s="264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6"/>
    </row>
    <row r="41" spans="1:47" x14ac:dyDescent="0.4">
      <c r="B41" s="40"/>
      <c r="C41" s="40"/>
      <c r="D41" s="40"/>
      <c r="E41" s="40"/>
      <c r="F41" s="40"/>
      <c r="G41" s="40"/>
      <c r="H41" s="40"/>
      <c r="I41" s="40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</row>
    <row r="42" spans="1:47" ht="16.5" thickBot="1" x14ac:dyDescent="0.45">
      <c r="A42" s="319" t="s">
        <v>82</v>
      </c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</row>
    <row r="43" spans="1:47" x14ac:dyDescent="0.4">
      <c r="B43" s="180" t="s">
        <v>44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2"/>
      <c r="W43" s="180" t="s">
        <v>45</v>
      </c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2"/>
      <c r="AM43" s="180" t="s">
        <v>46</v>
      </c>
      <c r="AN43" s="181"/>
      <c r="AO43" s="181"/>
      <c r="AP43" s="181"/>
      <c r="AQ43" s="181"/>
      <c r="AR43" s="181"/>
      <c r="AS43" s="181"/>
      <c r="AT43" s="181"/>
      <c r="AU43" s="182"/>
    </row>
    <row r="44" spans="1:47" x14ac:dyDescent="0.4">
      <c r="B44" s="152" t="s">
        <v>47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85"/>
      <c r="P44" s="153" t="s">
        <v>48</v>
      </c>
      <c r="Q44" s="153"/>
      <c r="R44" s="153"/>
      <c r="S44" s="153"/>
      <c r="T44" s="153"/>
      <c r="U44" s="153"/>
      <c r="V44" s="186"/>
      <c r="W44" s="187" t="s">
        <v>47</v>
      </c>
      <c r="X44" s="188"/>
      <c r="Y44" s="188"/>
      <c r="Z44" s="188"/>
      <c r="AA44" s="188"/>
      <c r="AB44" s="188"/>
      <c r="AC44" s="188"/>
      <c r="AD44" s="188"/>
      <c r="AE44" s="188"/>
      <c r="AF44" s="188"/>
      <c r="AG44" s="189"/>
      <c r="AH44" s="190" t="s">
        <v>48</v>
      </c>
      <c r="AI44" s="153"/>
      <c r="AJ44" s="153"/>
      <c r="AK44" s="153"/>
      <c r="AL44" s="186"/>
      <c r="AM44" s="191"/>
      <c r="AN44" s="192"/>
      <c r="AO44" s="192"/>
      <c r="AP44" s="192"/>
      <c r="AQ44" s="192"/>
      <c r="AR44" s="192"/>
      <c r="AS44" s="192"/>
      <c r="AT44" s="192"/>
      <c r="AU44" s="193"/>
    </row>
    <row r="45" spans="1:47" x14ac:dyDescent="0.4">
      <c r="B45" s="318" t="s">
        <v>49</v>
      </c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20"/>
      <c r="P45" s="200" t="e">
        <f>W13+W40</f>
        <v>#REF!</v>
      </c>
      <c r="Q45" s="200"/>
      <c r="R45" s="200"/>
      <c r="S45" s="200"/>
      <c r="T45" s="200"/>
      <c r="U45" s="200"/>
      <c r="V45" s="201"/>
      <c r="W45" s="211" t="s">
        <v>83</v>
      </c>
      <c r="X45" s="212"/>
      <c r="Y45" s="212"/>
      <c r="Z45" s="212"/>
      <c r="AA45" s="212"/>
      <c r="AB45" s="212"/>
      <c r="AC45" s="212"/>
      <c r="AD45" s="212"/>
      <c r="AE45" s="212"/>
      <c r="AF45" s="212"/>
      <c r="AG45" s="213"/>
      <c r="AH45" s="214" t="e">
        <f>W13</f>
        <v>#REF!</v>
      </c>
      <c r="AI45" s="215"/>
      <c r="AJ45" s="215"/>
      <c r="AK45" s="215"/>
      <c r="AL45" s="216"/>
      <c r="AM45" s="194"/>
      <c r="AN45" s="195"/>
      <c r="AO45" s="195"/>
      <c r="AP45" s="195"/>
      <c r="AQ45" s="195"/>
      <c r="AR45" s="195"/>
      <c r="AS45" s="195"/>
      <c r="AT45" s="195"/>
      <c r="AU45" s="196"/>
    </row>
    <row r="46" spans="1:47" x14ac:dyDescent="0.4">
      <c r="B46" s="318" t="s">
        <v>51</v>
      </c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20"/>
      <c r="P46" s="200" t="e">
        <f>AA13+AA40</f>
        <v>#REF!</v>
      </c>
      <c r="Q46" s="200"/>
      <c r="R46" s="200"/>
      <c r="S46" s="200"/>
      <c r="T46" s="200"/>
      <c r="U46" s="200"/>
      <c r="V46" s="201"/>
      <c r="W46" s="197" t="s">
        <v>84</v>
      </c>
      <c r="X46" s="198"/>
      <c r="Y46" s="198"/>
      <c r="Z46" s="198"/>
      <c r="AA46" s="198"/>
      <c r="AB46" s="198"/>
      <c r="AC46" s="198"/>
      <c r="AD46" s="198"/>
      <c r="AE46" s="198"/>
      <c r="AF46" s="198"/>
      <c r="AG46" s="199"/>
      <c r="AH46" s="141" t="e">
        <f>L40</f>
        <v>#REF!</v>
      </c>
      <c r="AI46" s="142"/>
      <c r="AJ46" s="142"/>
      <c r="AK46" s="142"/>
      <c r="AL46" s="202"/>
      <c r="AM46" s="194"/>
      <c r="AN46" s="195"/>
      <c r="AO46" s="195"/>
      <c r="AP46" s="195"/>
      <c r="AQ46" s="195"/>
      <c r="AR46" s="195"/>
      <c r="AS46" s="195"/>
      <c r="AT46" s="195"/>
      <c r="AU46" s="196"/>
    </row>
    <row r="47" spans="1:47" ht="16.5" thickBot="1" x14ac:dyDescent="0.45">
      <c r="B47" s="147" t="s">
        <v>56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312"/>
      <c r="P47" s="171" t="e">
        <f>SUM(P45:V46)</f>
        <v>#REF!</v>
      </c>
      <c r="Q47" s="171"/>
      <c r="R47" s="171"/>
      <c r="S47" s="171"/>
      <c r="T47" s="171"/>
      <c r="U47" s="171"/>
      <c r="V47" s="172"/>
      <c r="W47" s="313" t="s">
        <v>57</v>
      </c>
      <c r="X47" s="314"/>
      <c r="Y47" s="314"/>
      <c r="Z47" s="314"/>
      <c r="AA47" s="314"/>
      <c r="AB47" s="314"/>
      <c r="AC47" s="314"/>
      <c r="AD47" s="314"/>
      <c r="AE47" s="314"/>
      <c r="AF47" s="314"/>
      <c r="AG47" s="315"/>
      <c r="AH47" s="316" t="e">
        <f>SUM(AH45:AL46)</f>
        <v>#REF!</v>
      </c>
      <c r="AI47" s="169"/>
      <c r="AJ47" s="169"/>
      <c r="AK47" s="169"/>
      <c r="AL47" s="317"/>
      <c r="AM47" s="178" t="e">
        <f>P47-AH47</f>
        <v>#REF!</v>
      </c>
      <c r="AN47" s="178"/>
      <c r="AO47" s="178"/>
      <c r="AP47" s="178"/>
      <c r="AQ47" s="178"/>
      <c r="AR47" s="178"/>
      <c r="AS47" s="178"/>
      <c r="AT47" s="178"/>
      <c r="AU47" s="179"/>
    </row>
  </sheetData>
  <mergeCells count="183">
    <mergeCell ref="A1:D1"/>
    <mergeCell ref="AI1:AU1"/>
    <mergeCell ref="A2:AU2"/>
    <mergeCell ref="A3:AU3"/>
    <mergeCell ref="B4:V4"/>
    <mergeCell ref="W4:AD4"/>
    <mergeCell ref="AE4:AG5"/>
    <mergeCell ref="AH4:AU5"/>
    <mergeCell ref="B5:K5"/>
    <mergeCell ref="L5:O5"/>
    <mergeCell ref="AH6:AU6"/>
    <mergeCell ref="C7:K7"/>
    <mergeCell ref="L7:O7"/>
    <mergeCell ref="P7:S7"/>
    <mergeCell ref="U7:V7"/>
    <mergeCell ref="W7:Z7"/>
    <mergeCell ref="AH7:AU7"/>
    <mergeCell ref="P5:V5"/>
    <mergeCell ref="W5:Z5"/>
    <mergeCell ref="AA5:AD5"/>
    <mergeCell ref="B6:K6"/>
    <mergeCell ref="L6:O6"/>
    <mergeCell ref="P6:S6"/>
    <mergeCell ref="U6:V6"/>
    <mergeCell ref="W6:Z6"/>
    <mergeCell ref="C9:K9"/>
    <mergeCell ref="L9:O9"/>
    <mergeCell ref="P9:S9"/>
    <mergeCell ref="U9:V9"/>
    <mergeCell ref="W9:Z9"/>
    <mergeCell ref="AH9:AU9"/>
    <mergeCell ref="C8:K8"/>
    <mergeCell ref="L8:O8"/>
    <mergeCell ref="P8:S8"/>
    <mergeCell ref="U8:V8"/>
    <mergeCell ref="W8:Z8"/>
    <mergeCell ref="AH8:AU8"/>
    <mergeCell ref="C11:K11"/>
    <mergeCell ref="L11:O11"/>
    <mergeCell ref="P11:S11"/>
    <mergeCell ref="U11:V11"/>
    <mergeCell ref="W11:Z11"/>
    <mergeCell ref="AH11:AU11"/>
    <mergeCell ref="C10:K10"/>
    <mergeCell ref="L10:O10"/>
    <mergeCell ref="P10:S10"/>
    <mergeCell ref="U10:V10"/>
    <mergeCell ref="W10:Z10"/>
    <mergeCell ref="AH10:AU10"/>
    <mergeCell ref="B15:K15"/>
    <mergeCell ref="B16:K16"/>
    <mergeCell ref="C17:K17"/>
    <mergeCell ref="W17:Z17"/>
    <mergeCell ref="AH17:AU17"/>
    <mergeCell ref="BA17:BN17"/>
    <mergeCell ref="B13:K13"/>
    <mergeCell ref="L13:O13"/>
    <mergeCell ref="P13:V13"/>
    <mergeCell ref="W13:Z13"/>
    <mergeCell ref="AA13:AD13"/>
    <mergeCell ref="AH13:AU13"/>
    <mergeCell ref="C21:K21"/>
    <mergeCell ref="W21:Z21"/>
    <mergeCell ref="AH21:AU21"/>
    <mergeCell ref="C22:K22"/>
    <mergeCell ref="L22:O22"/>
    <mergeCell ref="P22:S22"/>
    <mergeCell ref="U22:V22"/>
    <mergeCell ref="W22:Z22"/>
    <mergeCell ref="AH18:AL18"/>
    <mergeCell ref="AM18:AU18"/>
    <mergeCell ref="C19:K19"/>
    <mergeCell ref="L19:O19"/>
    <mergeCell ref="P19:S19"/>
    <mergeCell ref="U19:V19"/>
    <mergeCell ref="W19:Z19"/>
    <mergeCell ref="AA19:AD19"/>
    <mergeCell ref="AH19:AL19"/>
    <mergeCell ref="AM19:AU19"/>
    <mergeCell ref="C18:K18"/>
    <mergeCell ref="L18:O18"/>
    <mergeCell ref="P18:S18"/>
    <mergeCell ref="U18:V18"/>
    <mergeCell ref="W18:Z18"/>
    <mergeCell ref="AA18:AD18"/>
    <mergeCell ref="AA22:AD22"/>
    <mergeCell ref="AH22:AL22"/>
    <mergeCell ref="AM22:AU22"/>
    <mergeCell ref="C23:K23"/>
    <mergeCell ref="L23:O23"/>
    <mergeCell ref="P23:S23"/>
    <mergeCell ref="U23:V23"/>
    <mergeCell ref="W23:Z23"/>
    <mergeCell ref="AA23:AD23"/>
    <mergeCell ref="AH23:AL23"/>
    <mergeCell ref="B25:K25"/>
    <mergeCell ref="C26:K26"/>
    <mergeCell ref="W26:Z26"/>
    <mergeCell ref="C27:K27"/>
    <mergeCell ref="L27:O27"/>
    <mergeCell ref="P27:S27"/>
    <mergeCell ref="U27:V27"/>
    <mergeCell ref="W27:Z27"/>
    <mergeCell ref="AM23:AU23"/>
    <mergeCell ref="B30:K30"/>
    <mergeCell ref="AH30:AU30"/>
    <mergeCell ref="C31:K31"/>
    <mergeCell ref="W31:Z31"/>
    <mergeCell ref="AH31:AL31"/>
    <mergeCell ref="AM31:AU31"/>
    <mergeCell ref="AA27:AD27"/>
    <mergeCell ref="AH27:AU27"/>
    <mergeCell ref="C28:K28"/>
    <mergeCell ref="L28:O28"/>
    <mergeCell ref="P28:S28"/>
    <mergeCell ref="U28:V28"/>
    <mergeCell ref="W28:Z28"/>
    <mergeCell ref="AA28:AD28"/>
    <mergeCell ref="AH28:AU28"/>
    <mergeCell ref="B35:K35"/>
    <mergeCell ref="C36:K36"/>
    <mergeCell ref="W36:Z36"/>
    <mergeCell ref="AH36:AU36"/>
    <mergeCell ref="AH32:AL32"/>
    <mergeCell ref="AM32:AU32"/>
    <mergeCell ref="C33:K33"/>
    <mergeCell ref="L33:O33"/>
    <mergeCell ref="P33:S33"/>
    <mergeCell ref="U33:V33"/>
    <mergeCell ref="W33:Z33"/>
    <mergeCell ref="AA33:AD33"/>
    <mergeCell ref="AH33:AL33"/>
    <mergeCell ref="AM33:AU33"/>
    <mergeCell ref="C32:K32"/>
    <mergeCell ref="L32:O32"/>
    <mergeCell ref="P32:S32"/>
    <mergeCell ref="U32:V32"/>
    <mergeCell ref="W32:Z32"/>
    <mergeCell ref="AA32:AD32"/>
    <mergeCell ref="B40:K40"/>
    <mergeCell ref="L40:O40"/>
    <mergeCell ref="P40:V40"/>
    <mergeCell ref="W40:Z40"/>
    <mergeCell ref="AA40:AD40"/>
    <mergeCell ref="AH40:AU40"/>
    <mergeCell ref="AH37:AL37"/>
    <mergeCell ref="AM37:AU37"/>
    <mergeCell ref="C38:K38"/>
    <mergeCell ref="L38:O38"/>
    <mergeCell ref="P38:S38"/>
    <mergeCell ref="U38:V38"/>
    <mergeCell ref="W38:Z38"/>
    <mergeCell ref="AA38:AD38"/>
    <mergeCell ref="AH38:AL38"/>
    <mergeCell ref="AM38:AU38"/>
    <mergeCell ref="C37:K37"/>
    <mergeCell ref="L37:O37"/>
    <mergeCell ref="P37:S37"/>
    <mergeCell ref="U37:V37"/>
    <mergeCell ref="W37:Z37"/>
    <mergeCell ref="AA37:AD37"/>
    <mergeCell ref="A42:AU42"/>
    <mergeCell ref="B43:V43"/>
    <mergeCell ref="W43:AL43"/>
    <mergeCell ref="AM43:AU43"/>
    <mergeCell ref="B44:O44"/>
    <mergeCell ref="P44:V44"/>
    <mergeCell ref="W44:AG44"/>
    <mergeCell ref="AH44:AL44"/>
    <mergeCell ref="AM44:AU46"/>
    <mergeCell ref="B45:O45"/>
    <mergeCell ref="B47:O47"/>
    <mergeCell ref="P47:V47"/>
    <mergeCell ref="W47:AG47"/>
    <mergeCell ref="AH47:AL47"/>
    <mergeCell ref="AM47:AU47"/>
    <mergeCell ref="P45:V45"/>
    <mergeCell ref="W45:AG45"/>
    <mergeCell ref="AH45:AL45"/>
    <mergeCell ref="B46:O46"/>
    <mergeCell ref="P46:V46"/>
    <mergeCell ref="W46:AG46"/>
    <mergeCell ref="AH46:AL46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13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EFE4-DA65-4BFB-A960-0800BAFD4C2E}">
  <sheetPr>
    <tabColor rgb="FFFF0000"/>
  </sheetPr>
  <dimension ref="B1:CU342"/>
  <sheetViews>
    <sheetView showGridLines="0" tabSelected="1" zoomScale="87" zoomScaleNormal="87" zoomScaleSheetLayoutView="100" workbookViewId="0">
      <selection activeCell="B12" sqref="B12:S12"/>
    </sheetView>
  </sheetViews>
  <sheetFormatPr defaultColWidth="9" defaultRowHeight="16.5" x14ac:dyDescent="0.4"/>
  <cols>
    <col min="1" max="1" width="2.75" style="86" customWidth="1"/>
    <col min="2" max="2" width="2.75" style="11" customWidth="1"/>
    <col min="3" max="58" width="2.75" style="86" customWidth="1"/>
    <col min="59" max="101" width="2.625" style="86" customWidth="1"/>
    <col min="102" max="102" width="9" style="86" customWidth="1"/>
    <col min="103" max="16384" width="9" style="86"/>
  </cols>
  <sheetData>
    <row r="1" spans="2:73" x14ac:dyDescent="0.4">
      <c r="BD1" s="104"/>
    </row>
    <row r="2" spans="2:73" ht="16.5" customHeight="1" x14ac:dyDescent="0.4">
      <c r="B2" s="339" t="s">
        <v>85</v>
      </c>
      <c r="C2" s="340"/>
      <c r="D2" s="340"/>
      <c r="E2" s="340"/>
      <c r="F2" s="341"/>
      <c r="G2" s="342" t="s">
        <v>86</v>
      </c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4"/>
      <c r="AA2" s="345" t="s">
        <v>87</v>
      </c>
      <c r="AB2" s="345"/>
      <c r="AC2" s="345"/>
      <c r="AD2" s="345"/>
      <c r="AE2" s="345"/>
      <c r="AF2" s="345"/>
      <c r="AG2" s="346" t="s">
        <v>88</v>
      </c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Z2" s="103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</row>
    <row r="3" spans="2:73" x14ac:dyDescent="0.4">
      <c r="B3" s="347" t="s">
        <v>89</v>
      </c>
      <c r="C3" s="348"/>
      <c r="D3" s="348"/>
      <c r="E3" s="348"/>
      <c r="F3" s="349"/>
      <c r="G3" s="350" t="s">
        <v>90</v>
      </c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2"/>
      <c r="AA3" s="345" t="s">
        <v>91</v>
      </c>
      <c r="AB3" s="345"/>
      <c r="AC3" s="345"/>
      <c r="AD3" s="345"/>
      <c r="AE3" s="345" t="s">
        <v>80</v>
      </c>
      <c r="AF3" s="345"/>
      <c r="AG3" s="346" t="s">
        <v>92</v>
      </c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</row>
    <row r="4" spans="2:73" x14ac:dyDescent="0.4">
      <c r="B4" s="347" t="s">
        <v>93</v>
      </c>
      <c r="C4" s="348"/>
      <c r="D4" s="348"/>
      <c r="E4" s="348"/>
      <c r="F4" s="349"/>
      <c r="G4" s="358">
        <v>45361</v>
      </c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2"/>
      <c r="AA4" s="345"/>
      <c r="AB4" s="345"/>
      <c r="AC4" s="345"/>
      <c r="AD4" s="345"/>
      <c r="AE4" s="345" t="s">
        <v>94</v>
      </c>
      <c r="AF4" s="345"/>
      <c r="AG4" s="353" t="s">
        <v>95</v>
      </c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</row>
    <row r="5" spans="2:73" ht="19.5" customHeight="1" x14ac:dyDescent="0.4">
      <c r="B5" s="347" t="s">
        <v>80</v>
      </c>
      <c r="C5" s="348"/>
      <c r="D5" s="348"/>
      <c r="E5" s="348"/>
      <c r="F5" s="349"/>
      <c r="G5" s="350" t="s">
        <v>96</v>
      </c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  <c r="AA5" s="345" t="s">
        <v>97</v>
      </c>
      <c r="AB5" s="345"/>
      <c r="AC5" s="345"/>
      <c r="AD5" s="345"/>
      <c r="AE5" s="345" t="s">
        <v>63</v>
      </c>
      <c r="AF5" s="345"/>
      <c r="AG5" s="346" t="s">
        <v>98</v>
      </c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</row>
    <row r="6" spans="2:73" x14ac:dyDescent="0.4">
      <c r="B6" s="347" t="s">
        <v>99</v>
      </c>
      <c r="C6" s="348"/>
      <c r="D6" s="348"/>
      <c r="E6" s="348"/>
      <c r="F6" s="349"/>
      <c r="G6" s="350" t="s">
        <v>100</v>
      </c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2"/>
      <c r="AA6" s="345"/>
      <c r="AB6" s="345"/>
      <c r="AC6" s="345"/>
      <c r="AD6" s="345"/>
      <c r="AE6" s="345" t="s">
        <v>94</v>
      </c>
      <c r="AF6" s="345"/>
      <c r="AG6" s="353" t="s">
        <v>101</v>
      </c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</row>
    <row r="7" spans="2:73" x14ac:dyDescent="0.4">
      <c r="B7" s="345" t="s">
        <v>102</v>
      </c>
      <c r="C7" s="345"/>
      <c r="D7" s="345"/>
      <c r="E7" s="345"/>
      <c r="F7" s="345"/>
      <c r="G7" s="354" t="s">
        <v>103</v>
      </c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AA7" s="345" t="s">
        <v>104</v>
      </c>
      <c r="AB7" s="345"/>
      <c r="AC7" s="345"/>
      <c r="AD7" s="345"/>
      <c r="AE7" s="345"/>
      <c r="AF7" s="345"/>
      <c r="AG7" s="350" t="s">
        <v>105</v>
      </c>
      <c r="AH7" s="351"/>
      <c r="AI7" s="351"/>
      <c r="AJ7" s="351"/>
      <c r="AK7" s="351"/>
      <c r="AL7" s="351"/>
      <c r="AM7" s="352"/>
      <c r="AN7" s="355" t="s">
        <v>106</v>
      </c>
      <c r="AO7" s="356"/>
      <c r="AP7" s="356"/>
      <c r="AQ7" s="356"/>
      <c r="AR7" s="357"/>
      <c r="AS7" s="342" t="s">
        <v>107</v>
      </c>
      <c r="AT7" s="343"/>
      <c r="AU7" s="343"/>
      <c r="AV7" s="343"/>
      <c r="AW7" s="343"/>
      <c r="AX7" s="34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R7" s="11"/>
    </row>
    <row r="8" spans="2:73" x14ac:dyDescent="0.4">
      <c r="B8" s="345" t="s">
        <v>108</v>
      </c>
      <c r="C8" s="345"/>
      <c r="D8" s="345"/>
      <c r="E8" s="345"/>
      <c r="F8" s="345"/>
      <c r="G8" s="354" t="s">
        <v>109</v>
      </c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AA8" s="345" t="s">
        <v>110</v>
      </c>
      <c r="AB8" s="345"/>
      <c r="AC8" s="345"/>
      <c r="AD8" s="345"/>
      <c r="AE8" s="345"/>
      <c r="AF8" s="345"/>
      <c r="AG8" s="350" t="s">
        <v>111</v>
      </c>
      <c r="AH8" s="351"/>
      <c r="AI8" s="351"/>
      <c r="AJ8" s="351"/>
      <c r="AK8" s="351"/>
      <c r="AL8" s="351"/>
      <c r="AM8" s="352"/>
      <c r="AN8" s="355" t="s">
        <v>112</v>
      </c>
      <c r="AO8" s="356"/>
      <c r="AP8" s="356"/>
      <c r="AQ8" s="356"/>
      <c r="AR8" s="357"/>
      <c r="AS8" s="342" t="s">
        <v>113</v>
      </c>
      <c r="AT8" s="343"/>
      <c r="AU8" s="343"/>
      <c r="AV8" s="343"/>
      <c r="AW8" s="343"/>
      <c r="AX8" s="34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R8" s="11"/>
    </row>
    <row r="9" spans="2:73" x14ac:dyDescent="0.4">
      <c r="B9" s="353" t="s">
        <v>114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65" t="s">
        <v>115</v>
      </c>
      <c r="V9" s="365"/>
      <c r="W9" s="365"/>
      <c r="X9" s="365"/>
      <c r="Y9" s="365"/>
      <c r="AA9" s="345" t="s">
        <v>116</v>
      </c>
      <c r="AB9" s="345"/>
      <c r="AC9" s="345"/>
      <c r="AD9" s="345"/>
      <c r="AE9" s="345"/>
      <c r="AF9" s="345"/>
      <c r="AG9" s="354" t="s">
        <v>117</v>
      </c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</row>
    <row r="10" spans="2:73" x14ac:dyDescent="0.4">
      <c r="B10" s="353" t="s">
        <v>118</v>
      </c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45" t="s">
        <v>119</v>
      </c>
      <c r="V10" s="345"/>
      <c r="W10" s="345"/>
      <c r="X10" s="345"/>
      <c r="Y10" s="345"/>
      <c r="AA10" s="345" t="s">
        <v>120</v>
      </c>
      <c r="AB10" s="345"/>
      <c r="AC10" s="345"/>
      <c r="AD10" s="345"/>
      <c r="AE10" s="345"/>
      <c r="AF10" s="345"/>
      <c r="AG10" s="359" t="s">
        <v>121</v>
      </c>
      <c r="AH10" s="359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/>
      <c r="AX10" s="359"/>
      <c r="AZ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</row>
    <row r="11" spans="2:73" x14ac:dyDescent="0.4"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12" spans="2:73" ht="17.25" thickBot="1" x14ac:dyDescent="0.45">
      <c r="B12" s="360" t="s">
        <v>122</v>
      </c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</row>
    <row r="13" spans="2:73" x14ac:dyDescent="0.4">
      <c r="B13" s="127"/>
      <c r="C13" s="361" t="s">
        <v>123</v>
      </c>
      <c r="D13" s="362"/>
      <c r="E13" s="362"/>
      <c r="F13" s="363"/>
      <c r="G13" s="362" t="s">
        <v>124</v>
      </c>
      <c r="H13" s="362"/>
      <c r="I13" s="362"/>
      <c r="J13" s="363"/>
      <c r="K13" s="362" t="s">
        <v>125</v>
      </c>
      <c r="L13" s="362"/>
      <c r="M13" s="362"/>
      <c r="N13" s="363"/>
      <c r="O13" s="361" t="s">
        <v>126</v>
      </c>
      <c r="P13" s="363"/>
      <c r="Q13" s="361" t="s">
        <v>127</v>
      </c>
      <c r="R13" s="362"/>
      <c r="S13" s="364"/>
      <c r="T13" s="127"/>
      <c r="U13" s="361" t="s">
        <v>123</v>
      </c>
      <c r="V13" s="362"/>
      <c r="W13" s="362"/>
      <c r="X13" s="363"/>
      <c r="Y13" s="362" t="s">
        <v>124</v>
      </c>
      <c r="Z13" s="362"/>
      <c r="AA13" s="362"/>
      <c r="AB13" s="363"/>
      <c r="AC13" s="362" t="s">
        <v>125</v>
      </c>
      <c r="AD13" s="362"/>
      <c r="AE13" s="362"/>
      <c r="AF13" s="363"/>
      <c r="AG13" s="361" t="s">
        <v>126</v>
      </c>
      <c r="AH13" s="363"/>
      <c r="AI13" s="361" t="s">
        <v>127</v>
      </c>
      <c r="AJ13" s="362"/>
      <c r="AK13" s="364"/>
      <c r="AL13" s="127"/>
      <c r="AM13" s="361" t="s">
        <v>123</v>
      </c>
      <c r="AN13" s="362"/>
      <c r="AO13" s="362"/>
      <c r="AP13" s="363"/>
      <c r="AQ13" s="362" t="s">
        <v>124</v>
      </c>
      <c r="AR13" s="362"/>
      <c r="AS13" s="362"/>
      <c r="AT13" s="363"/>
      <c r="AU13" s="362" t="s">
        <v>125</v>
      </c>
      <c r="AV13" s="362"/>
      <c r="AW13" s="362"/>
      <c r="AX13" s="363"/>
      <c r="AY13" s="361" t="s">
        <v>126</v>
      </c>
      <c r="AZ13" s="363"/>
      <c r="BA13" s="361" t="s">
        <v>127</v>
      </c>
      <c r="BB13" s="362"/>
      <c r="BC13" s="364"/>
      <c r="BD13" s="121"/>
      <c r="BE13" s="345" t="s">
        <v>127</v>
      </c>
      <c r="BF13" s="345"/>
      <c r="BG13" s="345"/>
      <c r="BH13" s="345" t="s">
        <v>128</v>
      </c>
      <c r="BI13" s="345"/>
      <c r="BJ13" s="345"/>
      <c r="BK13" s="345" t="s">
        <v>129</v>
      </c>
      <c r="BL13" s="345"/>
      <c r="BM13" s="345"/>
      <c r="BN13" s="85"/>
      <c r="BO13" s="85"/>
      <c r="BP13" s="85"/>
      <c r="BQ13" s="85"/>
      <c r="BR13" s="85"/>
      <c r="BS13" s="85"/>
      <c r="BT13" s="85"/>
      <c r="BU13" s="85"/>
    </row>
    <row r="14" spans="2:73" x14ac:dyDescent="0.4">
      <c r="B14" s="126">
        <v>1</v>
      </c>
      <c r="C14" s="366" t="s">
        <v>130</v>
      </c>
      <c r="D14" s="367"/>
      <c r="E14" s="367"/>
      <c r="F14" s="368"/>
      <c r="G14" s="369">
        <v>45383</v>
      </c>
      <c r="H14" s="370"/>
      <c r="I14" s="370"/>
      <c r="J14" s="371"/>
      <c r="K14" s="369">
        <v>45422</v>
      </c>
      <c r="L14" s="370"/>
      <c r="M14" s="370"/>
      <c r="N14" s="371"/>
      <c r="O14" s="372">
        <f t="shared" ref="O14:O33" si="0">IF(G14="","",K14-G14+1)</f>
        <v>40</v>
      </c>
      <c r="P14" s="373"/>
      <c r="Q14" s="355" t="s">
        <v>131</v>
      </c>
      <c r="R14" s="356"/>
      <c r="S14" s="374"/>
      <c r="T14" s="126">
        <f>B33+1</f>
        <v>21</v>
      </c>
      <c r="U14" s="366"/>
      <c r="V14" s="367"/>
      <c r="W14" s="367"/>
      <c r="X14" s="368"/>
      <c r="Y14" s="369"/>
      <c r="Z14" s="370"/>
      <c r="AA14" s="370"/>
      <c r="AB14" s="371"/>
      <c r="AC14" s="369"/>
      <c r="AD14" s="370"/>
      <c r="AE14" s="370"/>
      <c r="AF14" s="371"/>
      <c r="AG14" s="372" t="str">
        <f t="shared" ref="AG14:AG33" si="1">IF(Y14="","",AC14-Y14+1)</f>
        <v/>
      </c>
      <c r="AH14" s="373"/>
      <c r="AI14" s="355"/>
      <c r="AJ14" s="356"/>
      <c r="AK14" s="374"/>
      <c r="AL14" s="126">
        <f>T33+1</f>
        <v>41</v>
      </c>
      <c r="AM14" s="366"/>
      <c r="AN14" s="367"/>
      <c r="AO14" s="367"/>
      <c r="AP14" s="368"/>
      <c r="AQ14" s="369"/>
      <c r="AR14" s="370"/>
      <c r="AS14" s="370"/>
      <c r="AT14" s="371"/>
      <c r="AU14" s="369"/>
      <c r="AV14" s="370"/>
      <c r="AW14" s="370"/>
      <c r="AX14" s="371"/>
      <c r="AY14" s="372" t="str">
        <f t="shared" ref="AY14:AY33" si="2">IF(AQ14="","",AU14-AQ14+1)</f>
        <v/>
      </c>
      <c r="AZ14" s="373"/>
      <c r="BA14" s="355"/>
      <c r="BB14" s="356"/>
      <c r="BC14" s="374"/>
      <c r="BD14" s="122"/>
      <c r="BE14" s="347" t="s">
        <v>132</v>
      </c>
      <c r="BF14" s="348"/>
      <c r="BG14" s="349"/>
      <c r="BH14" s="375">
        <f>COUNTIF(Q14:S33,"脳損傷")+COUNTIF(AI14:AK33,"脳損傷")+COUNTIF(BA14:BC33,"脳損傷")</f>
        <v>5</v>
      </c>
      <c r="BI14" s="375"/>
      <c r="BJ14" s="375"/>
      <c r="BK14" s="375">
        <f ca="1">SUMIF(Q14:S33,"脳損傷",O14:P33)+SUMIF(AI14:AK33,"脳損傷",AG14:AH33)+SUMIF(BA14:BC33,"脳損傷",AY14:AZ33)</f>
        <v>190</v>
      </c>
      <c r="BL14" s="375"/>
      <c r="BM14" s="375"/>
      <c r="BN14" s="120"/>
      <c r="BO14" s="120"/>
      <c r="BP14" s="120"/>
      <c r="BQ14" s="11"/>
      <c r="BR14" s="11"/>
      <c r="BS14" s="119"/>
      <c r="BT14" s="119"/>
      <c r="BU14" s="119"/>
    </row>
    <row r="15" spans="2:73" x14ac:dyDescent="0.4">
      <c r="B15" s="126">
        <f>B14+1</f>
        <v>2</v>
      </c>
      <c r="C15" s="366" t="s">
        <v>133</v>
      </c>
      <c r="D15" s="367"/>
      <c r="E15" s="367"/>
      <c r="F15" s="368"/>
      <c r="G15" s="369">
        <v>45384</v>
      </c>
      <c r="H15" s="370"/>
      <c r="I15" s="370"/>
      <c r="J15" s="371"/>
      <c r="K15" s="369">
        <v>45422</v>
      </c>
      <c r="L15" s="370"/>
      <c r="M15" s="370"/>
      <c r="N15" s="371"/>
      <c r="O15" s="372">
        <f t="shared" si="0"/>
        <v>39</v>
      </c>
      <c r="P15" s="373"/>
      <c r="Q15" s="355" t="s">
        <v>131</v>
      </c>
      <c r="R15" s="356"/>
      <c r="S15" s="374"/>
      <c r="T15" s="126">
        <f>T14+1</f>
        <v>22</v>
      </c>
      <c r="U15" s="366"/>
      <c r="V15" s="367"/>
      <c r="W15" s="367"/>
      <c r="X15" s="368"/>
      <c r="Y15" s="369"/>
      <c r="Z15" s="370"/>
      <c r="AA15" s="370"/>
      <c r="AB15" s="371"/>
      <c r="AC15" s="369"/>
      <c r="AD15" s="370"/>
      <c r="AE15" s="370"/>
      <c r="AF15" s="371"/>
      <c r="AG15" s="372" t="str">
        <f t="shared" si="1"/>
        <v/>
      </c>
      <c r="AH15" s="373"/>
      <c r="AI15" s="355"/>
      <c r="AJ15" s="356"/>
      <c r="AK15" s="374"/>
      <c r="AL15" s="126">
        <f>AL14+1</f>
        <v>42</v>
      </c>
      <c r="AM15" s="366"/>
      <c r="AN15" s="367"/>
      <c r="AO15" s="367"/>
      <c r="AP15" s="368"/>
      <c r="AQ15" s="369"/>
      <c r="AR15" s="370"/>
      <c r="AS15" s="370"/>
      <c r="AT15" s="371"/>
      <c r="AU15" s="369"/>
      <c r="AV15" s="370"/>
      <c r="AW15" s="370"/>
      <c r="AX15" s="371"/>
      <c r="AY15" s="372" t="str">
        <f t="shared" si="2"/>
        <v/>
      </c>
      <c r="AZ15" s="373"/>
      <c r="BA15" s="355"/>
      <c r="BB15" s="356"/>
      <c r="BC15" s="374"/>
      <c r="BD15" s="122"/>
      <c r="BE15" s="347" t="s">
        <v>33</v>
      </c>
      <c r="BF15" s="348"/>
      <c r="BG15" s="349"/>
      <c r="BH15" s="375">
        <f>COUNTIF(Q14:S33,"その他")+COUNTIF(AI14:AK33,"その他")+COUNTIF(BA14:BC33,"その他")</f>
        <v>2</v>
      </c>
      <c r="BI15" s="375"/>
      <c r="BJ15" s="375"/>
      <c r="BK15" s="375">
        <f ca="1">SUMIF(Q14:S33,"その他",O14:P33)+SUMIF(AI14:AK33,"その他",AG14:AH33)+SUMIF(BA14:BC33,"その他",AY14:AZ33)</f>
        <v>69</v>
      </c>
      <c r="BL15" s="375"/>
      <c r="BM15" s="375"/>
      <c r="BN15" s="120"/>
      <c r="BO15" s="120"/>
      <c r="BP15" s="120"/>
      <c r="BQ15" s="11"/>
      <c r="BR15" s="11"/>
      <c r="BS15" s="119"/>
      <c r="BT15" s="119"/>
      <c r="BU15" s="119"/>
    </row>
    <row r="16" spans="2:73" x14ac:dyDescent="0.4">
      <c r="B16" s="126">
        <f t="shared" ref="B16:B33" si="3">B15+1</f>
        <v>3</v>
      </c>
      <c r="C16" s="366" t="s">
        <v>134</v>
      </c>
      <c r="D16" s="367"/>
      <c r="E16" s="367"/>
      <c r="F16" s="368"/>
      <c r="G16" s="369">
        <v>45385</v>
      </c>
      <c r="H16" s="370"/>
      <c r="I16" s="370"/>
      <c r="J16" s="371"/>
      <c r="K16" s="369">
        <v>45422</v>
      </c>
      <c r="L16" s="370"/>
      <c r="M16" s="370"/>
      <c r="N16" s="371"/>
      <c r="O16" s="372">
        <f t="shared" si="0"/>
        <v>38</v>
      </c>
      <c r="P16" s="373"/>
      <c r="Q16" s="355" t="s">
        <v>131</v>
      </c>
      <c r="R16" s="356"/>
      <c r="S16" s="374"/>
      <c r="T16" s="126">
        <f t="shared" ref="T16:T33" si="4">T15+1</f>
        <v>23</v>
      </c>
      <c r="U16" s="366"/>
      <c r="V16" s="367"/>
      <c r="W16" s="367"/>
      <c r="X16" s="368"/>
      <c r="Y16" s="369"/>
      <c r="Z16" s="370"/>
      <c r="AA16" s="370"/>
      <c r="AB16" s="371"/>
      <c r="AC16" s="369"/>
      <c r="AD16" s="370"/>
      <c r="AE16" s="370"/>
      <c r="AF16" s="371"/>
      <c r="AG16" s="372" t="str">
        <f t="shared" si="1"/>
        <v/>
      </c>
      <c r="AH16" s="373"/>
      <c r="AI16" s="355"/>
      <c r="AJ16" s="356"/>
      <c r="AK16" s="374"/>
      <c r="AL16" s="126">
        <f t="shared" ref="AL16:AL33" si="5">AL15+1</f>
        <v>43</v>
      </c>
      <c r="AM16" s="366"/>
      <c r="AN16" s="367"/>
      <c r="AO16" s="367"/>
      <c r="AP16" s="368"/>
      <c r="AQ16" s="369"/>
      <c r="AR16" s="370"/>
      <c r="AS16" s="370"/>
      <c r="AT16" s="371"/>
      <c r="AU16" s="369"/>
      <c r="AV16" s="370"/>
      <c r="AW16" s="370"/>
      <c r="AX16" s="371"/>
      <c r="AY16" s="372" t="str">
        <f t="shared" si="2"/>
        <v/>
      </c>
      <c r="AZ16" s="373"/>
      <c r="BA16" s="355"/>
      <c r="BB16" s="356"/>
      <c r="BC16" s="374"/>
      <c r="BD16" s="122"/>
      <c r="BE16" s="118"/>
      <c r="BF16" s="118"/>
      <c r="BG16" s="118"/>
      <c r="BH16" s="118"/>
      <c r="BI16" s="120"/>
      <c r="BJ16" s="120"/>
      <c r="BK16" s="120"/>
      <c r="BL16" s="120"/>
      <c r="BM16" s="120"/>
      <c r="BN16" s="120"/>
      <c r="BO16" s="120"/>
      <c r="BP16" s="120"/>
      <c r="BQ16" s="11"/>
      <c r="BR16" s="11"/>
      <c r="BS16" s="119"/>
      <c r="BT16" s="119"/>
      <c r="BU16" s="119"/>
    </row>
    <row r="17" spans="2:73" x14ac:dyDescent="0.4">
      <c r="B17" s="126">
        <f t="shared" si="3"/>
        <v>4</v>
      </c>
      <c r="C17" s="366" t="s">
        <v>135</v>
      </c>
      <c r="D17" s="367"/>
      <c r="E17" s="367"/>
      <c r="F17" s="368"/>
      <c r="G17" s="369">
        <v>45386</v>
      </c>
      <c r="H17" s="370"/>
      <c r="I17" s="370"/>
      <c r="J17" s="371"/>
      <c r="K17" s="369">
        <v>45422</v>
      </c>
      <c r="L17" s="370"/>
      <c r="M17" s="370"/>
      <c r="N17" s="371"/>
      <c r="O17" s="372">
        <f t="shared" si="0"/>
        <v>37</v>
      </c>
      <c r="P17" s="373"/>
      <c r="Q17" s="355" t="s">
        <v>131</v>
      </c>
      <c r="R17" s="356"/>
      <c r="S17" s="374"/>
      <c r="T17" s="126">
        <f t="shared" si="4"/>
        <v>24</v>
      </c>
      <c r="U17" s="366"/>
      <c r="V17" s="367"/>
      <c r="W17" s="367"/>
      <c r="X17" s="368"/>
      <c r="Y17" s="369"/>
      <c r="Z17" s="370"/>
      <c r="AA17" s="370"/>
      <c r="AB17" s="371"/>
      <c r="AC17" s="369"/>
      <c r="AD17" s="370"/>
      <c r="AE17" s="370"/>
      <c r="AF17" s="371"/>
      <c r="AG17" s="372" t="str">
        <f t="shared" si="1"/>
        <v/>
      </c>
      <c r="AH17" s="373"/>
      <c r="AI17" s="355"/>
      <c r="AJ17" s="356"/>
      <c r="AK17" s="374"/>
      <c r="AL17" s="126">
        <f t="shared" si="5"/>
        <v>44</v>
      </c>
      <c r="AM17" s="366"/>
      <c r="AN17" s="367"/>
      <c r="AO17" s="367"/>
      <c r="AP17" s="368"/>
      <c r="AQ17" s="369"/>
      <c r="AR17" s="370"/>
      <c r="AS17" s="370"/>
      <c r="AT17" s="371"/>
      <c r="AU17" s="369"/>
      <c r="AV17" s="370"/>
      <c r="AW17" s="370"/>
      <c r="AX17" s="371"/>
      <c r="AY17" s="372" t="str">
        <f t="shared" si="2"/>
        <v/>
      </c>
      <c r="AZ17" s="373"/>
      <c r="BA17" s="355"/>
      <c r="BB17" s="356"/>
      <c r="BC17" s="374"/>
      <c r="BD17" s="122"/>
      <c r="BE17" s="345" t="s">
        <v>136</v>
      </c>
      <c r="BF17" s="345"/>
      <c r="BG17" s="345"/>
      <c r="BH17" s="345"/>
      <c r="BI17" s="345"/>
      <c r="BJ17" s="345"/>
      <c r="BK17" s="345"/>
      <c r="BL17" s="345"/>
      <c r="BM17" s="345"/>
      <c r="BN17" s="120"/>
      <c r="BO17" s="120"/>
      <c r="BP17" s="120"/>
      <c r="BQ17" s="11"/>
      <c r="BR17" s="11"/>
      <c r="BS17" s="119"/>
      <c r="BT17" s="119"/>
      <c r="BU17" s="119"/>
    </row>
    <row r="18" spans="2:73" x14ac:dyDescent="0.4">
      <c r="B18" s="126">
        <f t="shared" si="3"/>
        <v>5</v>
      </c>
      <c r="C18" s="366" t="s">
        <v>137</v>
      </c>
      <c r="D18" s="367"/>
      <c r="E18" s="367"/>
      <c r="F18" s="368"/>
      <c r="G18" s="369">
        <v>45387</v>
      </c>
      <c r="H18" s="370"/>
      <c r="I18" s="370"/>
      <c r="J18" s="371"/>
      <c r="K18" s="369">
        <v>45422</v>
      </c>
      <c r="L18" s="370"/>
      <c r="M18" s="370"/>
      <c r="N18" s="371"/>
      <c r="O18" s="372">
        <f t="shared" si="0"/>
        <v>36</v>
      </c>
      <c r="P18" s="373"/>
      <c r="Q18" s="355" t="s">
        <v>131</v>
      </c>
      <c r="R18" s="356"/>
      <c r="S18" s="374"/>
      <c r="T18" s="126">
        <f t="shared" si="4"/>
        <v>25</v>
      </c>
      <c r="U18" s="366"/>
      <c r="V18" s="367"/>
      <c r="W18" s="367"/>
      <c r="X18" s="368"/>
      <c r="Y18" s="369"/>
      <c r="Z18" s="370"/>
      <c r="AA18" s="370"/>
      <c r="AB18" s="371"/>
      <c r="AC18" s="369"/>
      <c r="AD18" s="370"/>
      <c r="AE18" s="370"/>
      <c r="AF18" s="371"/>
      <c r="AG18" s="372" t="str">
        <f t="shared" si="1"/>
        <v/>
      </c>
      <c r="AH18" s="373"/>
      <c r="AI18" s="355"/>
      <c r="AJ18" s="356"/>
      <c r="AK18" s="374"/>
      <c r="AL18" s="126">
        <f t="shared" si="5"/>
        <v>45</v>
      </c>
      <c r="AM18" s="366"/>
      <c r="AN18" s="367"/>
      <c r="AO18" s="367"/>
      <c r="AP18" s="368"/>
      <c r="AQ18" s="369"/>
      <c r="AR18" s="370"/>
      <c r="AS18" s="370"/>
      <c r="AT18" s="371"/>
      <c r="AU18" s="369"/>
      <c r="AV18" s="370"/>
      <c r="AW18" s="370"/>
      <c r="AX18" s="371"/>
      <c r="AY18" s="372" t="str">
        <f t="shared" si="2"/>
        <v/>
      </c>
      <c r="AZ18" s="373"/>
      <c r="BA18" s="355"/>
      <c r="BB18" s="356"/>
      <c r="BC18" s="374"/>
      <c r="BD18" s="122"/>
      <c r="BE18" s="345" t="s">
        <v>37</v>
      </c>
      <c r="BF18" s="345"/>
      <c r="BG18" s="345"/>
      <c r="BH18" s="376">
        <v>5</v>
      </c>
      <c r="BI18" s="376"/>
      <c r="BJ18" s="376"/>
      <c r="BK18" s="345" t="s">
        <v>30</v>
      </c>
      <c r="BL18" s="345"/>
      <c r="BM18" s="345"/>
      <c r="BN18" s="120"/>
      <c r="BO18" s="120"/>
      <c r="BP18" s="120"/>
      <c r="BQ18" s="11"/>
      <c r="BR18" s="11"/>
      <c r="BS18" s="119"/>
      <c r="BT18" s="119"/>
      <c r="BU18" s="119"/>
    </row>
    <row r="19" spans="2:73" x14ac:dyDescent="0.4">
      <c r="B19" s="126">
        <f t="shared" si="3"/>
        <v>6</v>
      </c>
      <c r="C19" s="366" t="s">
        <v>138</v>
      </c>
      <c r="D19" s="367"/>
      <c r="E19" s="367"/>
      <c r="F19" s="368"/>
      <c r="G19" s="369">
        <v>45388</v>
      </c>
      <c r="H19" s="370"/>
      <c r="I19" s="370"/>
      <c r="J19" s="371"/>
      <c r="K19" s="369">
        <v>45422</v>
      </c>
      <c r="L19" s="370"/>
      <c r="M19" s="370"/>
      <c r="N19" s="371"/>
      <c r="O19" s="372">
        <f t="shared" si="0"/>
        <v>35</v>
      </c>
      <c r="P19" s="373"/>
      <c r="Q19" s="355" t="s">
        <v>139</v>
      </c>
      <c r="R19" s="356"/>
      <c r="S19" s="374"/>
      <c r="T19" s="126">
        <f t="shared" si="4"/>
        <v>26</v>
      </c>
      <c r="U19" s="366"/>
      <c r="V19" s="367"/>
      <c r="W19" s="367"/>
      <c r="X19" s="368"/>
      <c r="Y19" s="369"/>
      <c r="Z19" s="370"/>
      <c r="AA19" s="370"/>
      <c r="AB19" s="371"/>
      <c r="AC19" s="369"/>
      <c r="AD19" s="370"/>
      <c r="AE19" s="370"/>
      <c r="AF19" s="371"/>
      <c r="AG19" s="372" t="str">
        <f t="shared" si="1"/>
        <v/>
      </c>
      <c r="AH19" s="373"/>
      <c r="AI19" s="355"/>
      <c r="AJ19" s="356"/>
      <c r="AK19" s="374"/>
      <c r="AL19" s="126">
        <f t="shared" si="5"/>
        <v>46</v>
      </c>
      <c r="AM19" s="366"/>
      <c r="AN19" s="367"/>
      <c r="AO19" s="367"/>
      <c r="AP19" s="368"/>
      <c r="AQ19" s="369"/>
      <c r="AR19" s="370"/>
      <c r="AS19" s="370"/>
      <c r="AT19" s="371"/>
      <c r="AU19" s="369"/>
      <c r="AV19" s="370"/>
      <c r="AW19" s="370"/>
      <c r="AX19" s="371"/>
      <c r="AY19" s="372" t="str">
        <f t="shared" si="2"/>
        <v/>
      </c>
      <c r="AZ19" s="373"/>
      <c r="BA19" s="355"/>
      <c r="BB19" s="356"/>
      <c r="BC19" s="374"/>
      <c r="BD19" s="122"/>
      <c r="BE19" s="345" t="s">
        <v>33</v>
      </c>
      <c r="BF19" s="345"/>
      <c r="BG19" s="345"/>
      <c r="BH19" s="376">
        <v>5</v>
      </c>
      <c r="BI19" s="376"/>
      <c r="BJ19" s="376"/>
      <c r="BK19" s="345" t="s">
        <v>30</v>
      </c>
      <c r="BL19" s="345"/>
      <c r="BM19" s="345"/>
      <c r="BN19" s="120"/>
      <c r="BO19" s="120"/>
      <c r="BP19" s="120"/>
      <c r="BQ19" s="11"/>
      <c r="BR19" s="11"/>
      <c r="BS19" s="119"/>
      <c r="BT19" s="119"/>
      <c r="BU19" s="119"/>
    </row>
    <row r="20" spans="2:73" x14ac:dyDescent="0.4">
      <c r="B20" s="126">
        <f t="shared" si="3"/>
        <v>7</v>
      </c>
      <c r="C20" s="366" t="s">
        <v>140</v>
      </c>
      <c r="D20" s="367"/>
      <c r="E20" s="367"/>
      <c r="F20" s="368"/>
      <c r="G20" s="369">
        <v>45389</v>
      </c>
      <c r="H20" s="370"/>
      <c r="I20" s="370"/>
      <c r="J20" s="371"/>
      <c r="K20" s="369">
        <v>45422</v>
      </c>
      <c r="L20" s="370"/>
      <c r="M20" s="370"/>
      <c r="N20" s="371"/>
      <c r="O20" s="372">
        <f t="shared" si="0"/>
        <v>34</v>
      </c>
      <c r="P20" s="373"/>
      <c r="Q20" s="355" t="s">
        <v>139</v>
      </c>
      <c r="R20" s="356"/>
      <c r="S20" s="374"/>
      <c r="T20" s="126">
        <f t="shared" si="4"/>
        <v>27</v>
      </c>
      <c r="U20" s="366"/>
      <c r="V20" s="367"/>
      <c r="W20" s="367"/>
      <c r="X20" s="368"/>
      <c r="Y20" s="369"/>
      <c r="Z20" s="370"/>
      <c r="AA20" s="370"/>
      <c r="AB20" s="371"/>
      <c r="AC20" s="369"/>
      <c r="AD20" s="370"/>
      <c r="AE20" s="370"/>
      <c r="AF20" s="371"/>
      <c r="AG20" s="372" t="str">
        <f t="shared" si="1"/>
        <v/>
      </c>
      <c r="AH20" s="373"/>
      <c r="AI20" s="355"/>
      <c r="AJ20" s="356"/>
      <c r="AK20" s="374"/>
      <c r="AL20" s="126">
        <f t="shared" si="5"/>
        <v>47</v>
      </c>
      <c r="AM20" s="366"/>
      <c r="AN20" s="367"/>
      <c r="AO20" s="367"/>
      <c r="AP20" s="368"/>
      <c r="AQ20" s="369"/>
      <c r="AR20" s="370"/>
      <c r="AS20" s="370"/>
      <c r="AT20" s="371"/>
      <c r="AU20" s="369"/>
      <c r="AV20" s="370"/>
      <c r="AW20" s="370"/>
      <c r="AX20" s="371"/>
      <c r="AY20" s="372" t="str">
        <f t="shared" si="2"/>
        <v/>
      </c>
      <c r="AZ20" s="373"/>
      <c r="BA20" s="355"/>
      <c r="BB20" s="356"/>
      <c r="BC20" s="374"/>
      <c r="BD20" s="122"/>
      <c r="BE20" s="345" t="s">
        <v>27</v>
      </c>
      <c r="BF20" s="345"/>
      <c r="BG20" s="345"/>
      <c r="BH20" s="377">
        <f>SUM(BH18:BJ19)</f>
        <v>10</v>
      </c>
      <c r="BI20" s="377"/>
      <c r="BJ20" s="377"/>
      <c r="BK20" s="345" t="s">
        <v>30</v>
      </c>
      <c r="BL20" s="345"/>
      <c r="BM20" s="345"/>
      <c r="BN20" s="120"/>
      <c r="BO20" s="120"/>
      <c r="BP20" s="120"/>
      <c r="BQ20" s="11"/>
      <c r="BR20" s="11"/>
      <c r="BS20" s="119"/>
      <c r="BT20" s="119"/>
      <c r="BU20" s="119"/>
    </row>
    <row r="21" spans="2:73" x14ac:dyDescent="0.4">
      <c r="B21" s="126">
        <f t="shared" si="3"/>
        <v>8</v>
      </c>
      <c r="C21" s="366"/>
      <c r="D21" s="367"/>
      <c r="E21" s="367"/>
      <c r="F21" s="368"/>
      <c r="G21" s="369"/>
      <c r="H21" s="370"/>
      <c r="I21" s="370"/>
      <c r="J21" s="371"/>
      <c r="K21" s="369"/>
      <c r="L21" s="370"/>
      <c r="M21" s="370"/>
      <c r="N21" s="371"/>
      <c r="O21" s="372" t="str">
        <f t="shared" si="0"/>
        <v/>
      </c>
      <c r="P21" s="373"/>
      <c r="Q21" s="355"/>
      <c r="R21" s="356"/>
      <c r="S21" s="374"/>
      <c r="T21" s="126">
        <f t="shared" si="4"/>
        <v>28</v>
      </c>
      <c r="U21" s="366"/>
      <c r="V21" s="367"/>
      <c r="W21" s="367"/>
      <c r="X21" s="368"/>
      <c r="Y21" s="369"/>
      <c r="Z21" s="370"/>
      <c r="AA21" s="370"/>
      <c r="AB21" s="371"/>
      <c r="AC21" s="369"/>
      <c r="AD21" s="370"/>
      <c r="AE21" s="370"/>
      <c r="AF21" s="371"/>
      <c r="AG21" s="372" t="str">
        <f t="shared" si="1"/>
        <v/>
      </c>
      <c r="AH21" s="373"/>
      <c r="AI21" s="355"/>
      <c r="AJ21" s="356"/>
      <c r="AK21" s="374"/>
      <c r="AL21" s="126">
        <f t="shared" si="5"/>
        <v>48</v>
      </c>
      <c r="AM21" s="366"/>
      <c r="AN21" s="367"/>
      <c r="AO21" s="367"/>
      <c r="AP21" s="368"/>
      <c r="AQ21" s="369"/>
      <c r="AR21" s="370"/>
      <c r="AS21" s="370"/>
      <c r="AT21" s="371"/>
      <c r="AU21" s="369"/>
      <c r="AV21" s="370"/>
      <c r="AW21" s="370"/>
      <c r="AX21" s="371"/>
      <c r="AY21" s="372" t="str">
        <f t="shared" si="2"/>
        <v/>
      </c>
      <c r="AZ21" s="373"/>
      <c r="BA21" s="355"/>
      <c r="BB21" s="356"/>
      <c r="BC21" s="374"/>
      <c r="BD21" s="122"/>
      <c r="BE21" s="118"/>
      <c r="BF21" s="118"/>
      <c r="BG21" s="118"/>
      <c r="BH21" s="118"/>
      <c r="BI21" s="120"/>
      <c r="BJ21" s="120"/>
      <c r="BK21" s="120"/>
      <c r="BL21" s="120"/>
      <c r="BM21" s="120"/>
      <c r="BN21" s="120"/>
      <c r="BO21" s="120"/>
      <c r="BP21" s="120"/>
      <c r="BQ21" s="11"/>
      <c r="BR21" s="11"/>
      <c r="BS21" s="119"/>
      <c r="BT21" s="119"/>
      <c r="BU21" s="119"/>
    </row>
    <row r="22" spans="2:73" x14ac:dyDescent="0.4">
      <c r="B22" s="126">
        <f t="shared" si="3"/>
        <v>9</v>
      </c>
      <c r="C22" s="366"/>
      <c r="D22" s="367"/>
      <c r="E22" s="367"/>
      <c r="F22" s="368"/>
      <c r="G22" s="369"/>
      <c r="H22" s="370"/>
      <c r="I22" s="370"/>
      <c r="J22" s="371"/>
      <c r="K22" s="369"/>
      <c r="L22" s="370"/>
      <c r="M22" s="370"/>
      <c r="N22" s="371"/>
      <c r="O22" s="372" t="str">
        <f t="shared" si="0"/>
        <v/>
      </c>
      <c r="P22" s="373"/>
      <c r="Q22" s="355"/>
      <c r="R22" s="356"/>
      <c r="S22" s="374"/>
      <c r="T22" s="126">
        <f t="shared" si="4"/>
        <v>29</v>
      </c>
      <c r="U22" s="366"/>
      <c r="V22" s="367"/>
      <c r="W22" s="367"/>
      <c r="X22" s="368"/>
      <c r="Y22" s="369"/>
      <c r="Z22" s="370"/>
      <c r="AA22" s="370"/>
      <c r="AB22" s="371"/>
      <c r="AC22" s="369"/>
      <c r="AD22" s="370"/>
      <c r="AE22" s="370"/>
      <c r="AF22" s="371"/>
      <c r="AG22" s="372" t="str">
        <f t="shared" si="1"/>
        <v/>
      </c>
      <c r="AH22" s="373"/>
      <c r="AI22" s="355"/>
      <c r="AJ22" s="356"/>
      <c r="AK22" s="374"/>
      <c r="AL22" s="126">
        <f t="shared" si="5"/>
        <v>49</v>
      </c>
      <c r="AM22" s="366"/>
      <c r="AN22" s="367"/>
      <c r="AO22" s="367"/>
      <c r="AP22" s="368"/>
      <c r="AQ22" s="369"/>
      <c r="AR22" s="370"/>
      <c r="AS22" s="370"/>
      <c r="AT22" s="371"/>
      <c r="AU22" s="369"/>
      <c r="AV22" s="370"/>
      <c r="AW22" s="370"/>
      <c r="AX22" s="371"/>
      <c r="AY22" s="372" t="str">
        <f t="shared" si="2"/>
        <v/>
      </c>
      <c r="AZ22" s="373"/>
      <c r="BA22" s="355"/>
      <c r="BB22" s="356"/>
      <c r="BC22" s="374"/>
      <c r="BD22" s="122"/>
      <c r="BE22" s="118"/>
      <c r="BF22" s="118"/>
      <c r="BG22" s="118"/>
      <c r="BH22" s="118"/>
      <c r="BI22" s="120"/>
      <c r="BJ22" s="120"/>
      <c r="BK22" s="120"/>
      <c r="BL22" s="120"/>
      <c r="BM22" s="120"/>
      <c r="BN22" s="120"/>
      <c r="BO22" s="120"/>
      <c r="BP22" s="120"/>
      <c r="BQ22" s="11"/>
      <c r="BR22" s="11"/>
      <c r="BS22" s="119"/>
      <c r="BT22" s="119"/>
      <c r="BU22" s="119"/>
    </row>
    <row r="23" spans="2:73" x14ac:dyDescent="0.4">
      <c r="B23" s="126">
        <f t="shared" si="3"/>
        <v>10</v>
      </c>
      <c r="C23" s="366"/>
      <c r="D23" s="367"/>
      <c r="E23" s="367"/>
      <c r="F23" s="368"/>
      <c r="G23" s="366"/>
      <c r="H23" s="367"/>
      <c r="I23" s="367"/>
      <c r="J23" s="368"/>
      <c r="K23" s="366"/>
      <c r="L23" s="367"/>
      <c r="M23" s="367"/>
      <c r="N23" s="368"/>
      <c r="O23" s="372" t="str">
        <f t="shared" si="0"/>
        <v/>
      </c>
      <c r="P23" s="373"/>
      <c r="Q23" s="355"/>
      <c r="R23" s="356"/>
      <c r="S23" s="374"/>
      <c r="T23" s="126">
        <f t="shared" si="4"/>
        <v>30</v>
      </c>
      <c r="U23" s="366"/>
      <c r="V23" s="367"/>
      <c r="W23" s="367"/>
      <c r="X23" s="368"/>
      <c r="Y23" s="366"/>
      <c r="Z23" s="367"/>
      <c r="AA23" s="367"/>
      <c r="AB23" s="368"/>
      <c r="AC23" s="366"/>
      <c r="AD23" s="367"/>
      <c r="AE23" s="367"/>
      <c r="AF23" s="368"/>
      <c r="AG23" s="372" t="str">
        <f t="shared" si="1"/>
        <v/>
      </c>
      <c r="AH23" s="373"/>
      <c r="AI23" s="355"/>
      <c r="AJ23" s="356"/>
      <c r="AK23" s="374"/>
      <c r="AL23" s="126">
        <f t="shared" si="5"/>
        <v>50</v>
      </c>
      <c r="AM23" s="366"/>
      <c r="AN23" s="367"/>
      <c r="AO23" s="367"/>
      <c r="AP23" s="368"/>
      <c r="AQ23" s="366"/>
      <c r="AR23" s="367"/>
      <c r="AS23" s="367"/>
      <c r="AT23" s="368"/>
      <c r="AU23" s="366"/>
      <c r="AV23" s="367"/>
      <c r="AW23" s="367"/>
      <c r="AX23" s="368"/>
      <c r="AY23" s="372" t="str">
        <f t="shared" si="2"/>
        <v/>
      </c>
      <c r="AZ23" s="373"/>
      <c r="BA23" s="355"/>
      <c r="BB23" s="356"/>
      <c r="BC23" s="374"/>
      <c r="BD23" s="122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"/>
      <c r="BR23" s="11"/>
      <c r="BS23" s="119"/>
      <c r="BT23" s="119"/>
      <c r="BU23" s="119"/>
    </row>
    <row r="24" spans="2:73" x14ac:dyDescent="0.4">
      <c r="B24" s="126">
        <f t="shared" si="3"/>
        <v>11</v>
      </c>
      <c r="C24" s="366"/>
      <c r="D24" s="367"/>
      <c r="E24" s="367"/>
      <c r="F24" s="368"/>
      <c r="G24" s="366"/>
      <c r="H24" s="367"/>
      <c r="I24" s="367"/>
      <c r="J24" s="368"/>
      <c r="K24" s="366"/>
      <c r="L24" s="367"/>
      <c r="M24" s="367"/>
      <c r="N24" s="368"/>
      <c r="O24" s="372" t="str">
        <f t="shared" si="0"/>
        <v/>
      </c>
      <c r="P24" s="373"/>
      <c r="Q24" s="355"/>
      <c r="R24" s="356"/>
      <c r="S24" s="374"/>
      <c r="T24" s="126">
        <f t="shared" si="4"/>
        <v>31</v>
      </c>
      <c r="U24" s="366"/>
      <c r="V24" s="367"/>
      <c r="W24" s="367"/>
      <c r="X24" s="368"/>
      <c r="Y24" s="366"/>
      <c r="Z24" s="367"/>
      <c r="AA24" s="367"/>
      <c r="AB24" s="368"/>
      <c r="AC24" s="366"/>
      <c r="AD24" s="367"/>
      <c r="AE24" s="367"/>
      <c r="AF24" s="368"/>
      <c r="AG24" s="372" t="str">
        <f t="shared" si="1"/>
        <v/>
      </c>
      <c r="AH24" s="373"/>
      <c r="AI24" s="355"/>
      <c r="AJ24" s="356"/>
      <c r="AK24" s="374"/>
      <c r="AL24" s="126">
        <f t="shared" si="5"/>
        <v>51</v>
      </c>
      <c r="AM24" s="366"/>
      <c r="AN24" s="367"/>
      <c r="AO24" s="367"/>
      <c r="AP24" s="368"/>
      <c r="AQ24" s="366"/>
      <c r="AR24" s="367"/>
      <c r="AS24" s="367"/>
      <c r="AT24" s="368"/>
      <c r="AU24" s="366"/>
      <c r="AV24" s="367"/>
      <c r="AW24" s="367"/>
      <c r="AX24" s="368"/>
      <c r="AY24" s="372" t="str">
        <f t="shared" si="2"/>
        <v/>
      </c>
      <c r="AZ24" s="373"/>
      <c r="BA24" s="355"/>
      <c r="BB24" s="356"/>
      <c r="BC24" s="374"/>
      <c r="BD24" s="122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"/>
      <c r="BR24" s="11"/>
      <c r="BS24" s="119"/>
      <c r="BT24" s="119"/>
      <c r="BU24" s="119"/>
    </row>
    <row r="25" spans="2:73" x14ac:dyDescent="0.4">
      <c r="B25" s="126">
        <f t="shared" si="3"/>
        <v>12</v>
      </c>
      <c r="C25" s="366"/>
      <c r="D25" s="367"/>
      <c r="E25" s="367"/>
      <c r="F25" s="368"/>
      <c r="G25" s="366"/>
      <c r="H25" s="367"/>
      <c r="I25" s="367"/>
      <c r="J25" s="368"/>
      <c r="K25" s="366"/>
      <c r="L25" s="367"/>
      <c r="M25" s="367"/>
      <c r="N25" s="368"/>
      <c r="O25" s="372" t="str">
        <f t="shared" si="0"/>
        <v/>
      </c>
      <c r="P25" s="373"/>
      <c r="Q25" s="355"/>
      <c r="R25" s="356"/>
      <c r="S25" s="374"/>
      <c r="T25" s="126">
        <f t="shared" si="4"/>
        <v>32</v>
      </c>
      <c r="U25" s="366"/>
      <c r="V25" s="367"/>
      <c r="W25" s="367"/>
      <c r="X25" s="368"/>
      <c r="Y25" s="366"/>
      <c r="Z25" s="367"/>
      <c r="AA25" s="367"/>
      <c r="AB25" s="368"/>
      <c r="AC25" s="366"/>
      <c r="AD25" s="367"/>
      <c r="AE25" s="367"/>
      <c r="AF25" s="368"/>
      <c r="AG25" s="372" t="str">
        <f t="shared" si="1"/>
        <v/>
      </c>
      <c r="AH25" s="373"/>
      <c r="AI25" s="355"/>
      <c r="AJ25" s="356"/>
      <c r="AK25" s="374"/>
      <c r="AL25" s="126">
        <f t="shared" si="5"/>
        <v>52</v>
      </c>
      <c r="AM25" s="366"/>
      <c r="AN25" s="367"/>
      <c r="AO25" s="367"/>
      <c r="AP25" s="368"/>
      <c r="AQ25" s="366"/>
      <c r="AR25" s="367"/>
      <c r="AS25" s="367"/>
      <c r="AT25" s="368"/>
      <c r="AU25" s="366"/>
      <c r="AV25" s="367"/>
      <c r="AW25" s="367"/>
      <c r="AX25" s="368"/>
      <c r="AY25" s="372" t="str">
        <f t="shared" si="2"/>
        <v/>
      </c>
      <c r="AZ25" s="373"/>
      <c r="BA25" s="355"/>
      <c r="BB25" s="356"/>
      <c r="BC25" s="374"/>
      <c r="BD25" s="122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"/>
      <c r="BR25" s="11"/>
      <c r="BS25" s="119"/>
      <c r="BT25" s="119"/>
      <c r="BU25" s="119"/>
    </row>
    <row r="26" spans="2:73" x14ac:dyDescent="0.4">
      <c r="B26" s="126">
        <f t="shared" si="3"/>
        <v>13</v>
      </c>
      <c r="C26" s="366"/>
      <c r="D26" s="367"/>
      <c r="E26" s="367"/>
      <c r="F26" s="368"/>
      <c r="G26" s="366"/>
      <c r="H26" s="367"/>
      <c r="I26" s="367"/>
      <c r="J26" s="368"/>
      <c r="K26" s="366"/>
      <c r="L26" s="367"/>
      <c r="M26" s="367"/>
      <c r="N26" s="368"/>
      <c r="O26" s="372" t="str">
        <f t="shared" si="0"/>
        <v/>
      </c>
      <c r="P26" s="373"/>
      <c r="Q26" s="355"/>
      <c r="R26" s="356"/>
      <c r="S26" s="374"/>
      <c r="T26" s="126">
        <f t="shared" si="4"/>
        <v>33</v>
      </c>
      <c r="U26" s="366"/>
      <c r="V26" s="367"/>
      <c r="W26" s="367"/>
      <c r="X26" s="368"/>
      <c r="Y26" s="366"/>
      <c r="Z26" s="367"/>
      <c r="AA26" s="367"/>
      <c r="AB26" s="368"/>
      <c r="AC26" s="366"/>
      <c r="AD26" s="367"/>
      <c r="AE26" s="367"/>
      <c r="AF26" s="368"/>
      <c r="AG26" s="372" t="str">
        <f t="shared" si="1"/>
        <v/>
      </c>
      <c r="AH26" s="373"/>
      <c r="AI26" s="355"/>
      <c r="AJ26" s="356"/>
      <c r="AK26" s="374"/>
      <c r="AL26" s="126">
        <f t="shared" si="5"/>
        <v>53</v>
      </c>
      <c r="AM26" s="366"/>
      <c r="AN26" s="367"/>
      <c r="AO26" s="367"/>
      <c r="AP26" s="368"/>
      <c r="AQ26" s="366"/>
      <c r="AR26" s="367"/>
      <c r="AS26" s="367"/>
      <c r="AT26" s="368"/>
      <c r="AU26" s="366"/>
      <c r="AV26" s="367"/>
      <c r="AW26" s="367"/>
      <c r="AX26" s="368"/>
      <c r="AY26" s="372" t="str">
        <f t="shared" si="2"/>
        <v/>
      </c>
      <c r="AZ26" s="373"/>
      <c r="BA26" s="355"/>
      <c r="BB26" s="356"/>
      <c r="BC26" s="374"/>
      <c r="BD26" s="122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"/>
      <c r="BR26" s="11"/>
      <c r="BS26" s="119"/>
      <c r="BT26" s="119"/>
      <c r="BU26" s="119"/>
    </row>
    <row r="27" spans="2:73" x14ac:dyDescent="0.4">
      <c r="B27" s="126">
        <f t="shared" si="3"/>
        <v>14</v>
      </c>
      <c r="C27" s="366"/>
      <c r="D27" s="367"/>
      <c r="E27" s="367"/>
      <c r="F27" s="368"/>
      <c r="G27" s="366"/>
      <c r="H27" s="367"/>
      <c r="I27" s="367"/>
      <c r="J27" s="368"/>
      <c r="K27" s="366"/>
      <c r="L27" s="367"/>
      <c r="M27" s="367"/>
      <c r="N27" s="368"/>
      <c r="O27" s="372" t="str">
        <f t="shared" si="0"/>
        <v/>
      </c>
      <c r="P27" s="373"/>
      <c r="Q27" s="355"/>
      <c r="R27" s="356"/>
      <c r="S27" s="374"/>
      <c r="T27" s="126">
        <f t="shared" si="4"/>
        <v>34</v>
      </c>
      <c r="U27" s="366"/>
      <c r="V27" s="367"/>
      <c r="W27" s="367"/>
      <c r="X27" s="368"/>
      <c r="Y27" s="366"/>
      <c r="Z27" s="367"/>
      <c r="AA27" s="367"/>
      <c r="AB27" s="368"/>
      <c r="AC27" s="366"/>
      <c r="AD27" s="367"/>
      <c r="AE27" s="367"/>
      <c r="AF27" s="368"/>
      <c r="AG27" s="372" t="str">
        <f t="shared" si="1"/>
        <v/>
      </c>
      <c r="AH27" s="373"/>
      <c r="AI27" s="355"/>
      <c r="AJ27" s="356"/>
      <c r="AK27" s="374"/>
      <c r="AL27" s="126">
        <f t="shared" si="5"/>
        <v>54</v>
      </c>
      <c r="AM27" s="366"/>
      <c r="AN27" s="367"/>
      <c r="AO27" s="367"/>
      <c r="AP27" s="368"/>
      <c r="AQ27" s="366"/>
      <c r="AR27" s="367"/>
      <c r="AS27" s="367"/>
      <c r="AT27" s="368"/>
      <c r="AU27" s="366"/>
      <c r="AV27" s="367"/>
      <c r="AW27" s="367"/>
      <c r="AX27" s="368"/>
      <c r="AY27" s="372" t="str">
        <f t="shared" si="2"/>
        <v/>
      </c>
      <c r="AZ27" s="373"/>
      <c r="BA27" s="355"/>
      <c r="BB27" s="356"/>
      <c r="BC27" s="374"/>
      <c r="BD27" s="122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"/>
      <c r="BR27" s="11"/>
      <c r="BS27" s="119"/>
      <c r="BT27" s="119"/>
      <c r="BU27" s="119"/>
    </row>
    <row r="28" spans="2:73" x14ac:dyDescent="0.4">
      <c r="B28" s="126">
        <f t="shared" si="3"/>
        <v>15</v>
      </c>
      <c r="C28" s="366"/>
      <c r="D28" s="367"/>
      <c r="E28" s="367"/>
      <c r="F28" s="368"/>
      <c r="G28" s="366"/>
      <c r="H28" s="367"/>
      <c r="I28" s="367"/>
      <c r="J28" s="368"/>
      <c r="K28" s="366"/>
      <c r="L28" s="367"/>
      <c r="M28" s="367"/>
      <c r="N28" s="368"/>
      <c r="O28" s="372" t="str">
        <f t="shared" si="0"/>
        <v/>
      </c>
      <c r="P28" s="373"/>
      <c r="Q28" s="355"/>
      <c r="R28" s="356"/>
      <c r="S28" s="374"/>
      <c r="T28" s="126">
        <f t="shared" si="4"/>
        <v>35</v>
      </c>
      <c r="U28" s="366"/>
      <c r="V28" s="367"/>
      <c r="W28" s="367"/>
      <c r="X28" s="368"/>
      <c r="Y28" s="366"/>
      <c r="Z28" s="367"/>
      <c r="AA28" s="367"/>
      <c r="AB28" s="368"/>
      <c r="AC28" s="366"/>
      <c r="AD28" s="367"/>
      <c r="AE28" s="367"/>
      <c r="AF28" s="368"/>
      <c r="AG28" s="372" t="str">
        <f t="shared" si="1"/>
        <v/>
      </c>
      <c r="AH28" s="373"/>
      <c r="AI28" s="355"/>
      <c r="AJ28" s="356"/>
      <c r="AK28" s="374"/>
      <c r="AL28" s="126">
        <f t="shared" si="5"/>
        <v>55</v>
      </c>
      <c r="AM28" s="366"/>
      <c r="AN28" s="367"/>
      <c r="AO28" s="367"/>
      <c r="AP28" s="368"/>
      <c r="AQ28" s="366"/>
      <c r="AR28" s="367"/>
      <c r="AS28" s="367"/>
      <c r="AT28" s="368"/>
      <c r="AU28" s="366"/>
      <c r="AV28" s="367"/>
      <c r="AW28" s="367"/>
      <c r="AX28" s="368"/>
      <c r="AY28" s="372" t="str">
        <f t="shared" si="2"/>
        <v/>
      </c>
      <c r="AZ28" s="373"/>
      <c r="BA28" s="355"/>
      <c r="BB28" s="356"/>
      <c r="BC28" s="374"/>
      <c r="BD28" s="122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"/>
      <c r="BR28" s="11"/>
      <c r="BS28" s="119"/>
      <c r="BT28" s="119"/>
      <c r="BU28" s="119"/>
    </row>
    <row r="29" spans="2:73" x14ac:dyDescent="0.4">
      <c r="B29" s="126">
        <f t="shared" si="3"/>
        <v>16</v>
      </c>
      <c r="C29" s="366"/>
      <c r="D29" s="367"/>
      <c r="E29" s="367"/>
      <c r="F29" s="368"/>
      <c r="G29" s="366"/>
      <c r="H29" s="367"/>
      <c r="I29" s="367"/>
      <c r="J29" s="368"/>
      <c r="K29" s="366"/>
      <c r="L29" s="367"/>
      <c r="M29" s="367"/>
      <c r="N29" s="368"/>
      <c r="O29" s="372" t="str">
        <f t="shared" si="0"/>
        <v/>
      </c>
      <c r="P29" s="373"/>
      <c r="Q29" s="355"/>
      <c r="R29" s="356"/>
      <c r="S29" s="374"/>
      <c r="T29" s="126">
        <f t="shared" si="4"/>
        <v>36</v>
      </c>
      <c r="U29" s="366"/>
      <c r="V29" s="367"/>
      <c r="W29" s="367"/>
      <c r="X29" s="368"/>
      <c r="Y29" s="366"/>
      <c r="Z29" s="367"/>
      <c r="AA29" s="367"/>
      <c r="AB29" s="368"/>
      <c r="AC29" s="366"/>
      <c r="AD29" s="367"/>
      <c r="AE29" s="367"/>
      <c r="AF29" s="368"/>
      <c r="AG29" s="372" t="str">
        <f t="shared" si="1"/>
        <v/>
      </c>
      <c r="AH29" s="373"/>
      <c r="AI29" s="355"/>
      <c r="AJ29" s="356"/>
      <c r="AK29" s="374"/>
      <c r="AL29" s="126">
        <f t="shared" si="5"/>
        <v>56</v>
      </c>
      <c r="AM29" s="366"/>
      <c r="AN29" s="367"/>
      <c r="AO29" s="367"/>
      <c r="AP29" s="368"/>
      <c r="AQ29" s="366"/>
      <c r="AR29" s="367"/>
      <c r="AS29" s="367"/>
      <c r="AT29" s="368"/>
      <c r="AU29" s="366"/>
      <c r="AV29" s="367"/>
      <c r="AW29" s="367"/>
      <c r="AX29" s="368"/>
      <c r="AY29" s="372" t="str">
        <f t="shared" si="2"/>
        <v/>
      </c>
      <c r="AZ29" s="373"/>
      <c r="BA29" s="355"/>
      <c r="BB29" s="356"/>
      <c r="BC29" s="374"/>
      <c r="BD29" s="122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"/>
      <c r="BR29" s="11"/>
      <c r="BS29" s="119"/>
      <c r="BT29" s="119"/>
      <c r="BU29" s="119"/>
    </row>
    <row r="30" spans="2:73" x14ac:dyDescent="0.4">
      <c r="B30" s="126">
        <f t="shared" si="3"/>
        <v>17</v>
      </c>
      <c r="C30" s="366"/>
      <c r="D30" s="367"/>
      <c r="E30" s="367"/>
      <c r="F30" s="368"/>
      <c r="G30" s="366"/>
      <c r="H30" s="367"/>
      <c r="I30" s="367"/>
      <c r="J30" s="368"/>
      <c r="K30" s="366"/>
      <c r="L30" s="367"/>
      <c r="M30" s="367"/>
      <c r="N30" s="368"/>
      <c r="O30" s="372" t="str">
        <f t="shared" si="0"/>
        <v/>
      </c>
      <c r="P30" s="373"/>
      <c r="Q30" s="355"/>
      <c r="R30" s="356"/>
      <c r="S30" s="374"/>
      <c r="T30" s="126">
        <f t="shared" si="4"/>
        <v>37</v>
      </c>
      <c r="U30" s="366"/>
      <c r="V30" s="367"/>
      <c r="W30" s="367"/>
      <c r="X30" s="368"/>
      <c r="Y30" s="366"/>
      <c r="Z30" s="367"/>
      <c r="AA30" s="367"/>
      <c r="AB30" s="368"/>
      <c r="AC30" s="366"/>
      <c r="AD30" s="367"/>
      <c r="AE30" s="367"/>
      <c r="AF30" s="368"/>
      <c r="AG30" s="372" t="str">
        <f t="shared" si="1"/>
        <v/>
      </c>
      <c r="AH30" s="373"/>
      <c r="AI30" s="355"/>
      <c r="AJ30" s="356"/>
      <c r="AK30" s="374"/>
      <c r="AL30" s="126">
        <f t="shared" si="5"/>
        <v>57</v>
      </c>
      <c r="AM30" s="366"/>
      <c r="AN30" s="367"/>
      <c r="AO30" s="367"/>
      <c r="AP30" s="368"/>
      <c r="AQ30" s="366"/>
      <c r="AR30" s="367"/>
      <c r="AS30" s="367"/>
      <c r="AT30" s="368"/>
      <c r="AU30" s="366"/>
      <c r="AV30" s="367"/>
      <c r="AW30" s="367"/>
      <c r="AX30" s="368"/>
      <c r="AY30" s="372" t="str">
        <f t="shared" si="2"/>
        <v/>
      </c>
      <c r="AZ30" s="373"/>
      <c r="BA30" s="355"/>
      <c r="BB30" s="356"/>
      <c r="BC30" s="374"/>
      <c r="BD30" s="122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"/>
      <c r="BR30" s="11"/>
      <c r="BS30" s="119"/>
      <c r="BT30" s="119"/>
      <c r="BU30" s="119"/>
    </row>
    <row r="31" spans="2:73" x14ac:dyDescent="0.4">
      <c r="B31" s="126">
        <f t="shared" si="3"/>
        <v>18</v>
      </c>
      <c r="C31" s="366"/>
      <c r="D31" s="367"/>
      <c r="E31" s="367"/>
      <c r="F31" s="368"/>
      <c r="G31" s="366"/>
      <c r="H31" s="367"/>
      <c r="I31" s="367"/>
      <c r="J31" s="368"/>
      <c r="K31" s="366"/>
      <c r="L31" s="367"/>
      <c r="M31" s="367"/>
      <c r="N31" s="368"/>
      <c r="O31" s="372" t="str">
        <f t="shared" si="0"/>
        <v/>
      </c>
      <c r="P31" s="373"/>
      <c r="Q31" s="355"/>
      <c r="R31" s="356"/>
      <c r="S31" s="374"/>
      <c r="T31" s="126">
        <f t="shared" si="4"/>
        <v>38</v>
      </c>
      <c r="U31" s="366"/>
      <c r="V31" s="367"/>
      <c r="W31" s="367"/>
      <c r="X31" s="368"/>
      <c r="Y31" s="366"/>
      <c r="Z31" s="367"/>
      <c r="AA31" s="367"/>
      <c r="AB31" s="368"/>
      <c r="AC31" s="366"/>
      <c r="AD31" s="367"/>
      <c r="AE31" s="367"/>
      <c r="AF31" s="368"/>
      <c r="AG31" s="372" t="str">
        <f t="shared" si="1"/>
        <v/>
      </c>
      <c r="AH31" s="373"/>
      <c r="AI31" s="355"/>
      <c r="AJ31" s="356"/>
      <c r="AK31" s="374"/>
      <c r="AL31" s="126">
        <f t="shared" si="5"/>
        <v>58</v>
      </c>
      <c r="AM31" s="366"/>
      <c r="AN31" s="367"/>
      <c r="AO31" s="367"/>
      <c r="AP31" s="368"/>
      <c r="AQ31" s="366"/>
      <c r="AR31" s="367"/>
      <c r="AS31" s="367"/>
      <c r="AT31" s="368"/>
      <c r="AU31" s="366"/>
      <c r="AV31" s="367"/>
      <c r="AW31" s="367"/>
      <c r="AX31" s="368"/>
      <c r="AY31" s="372" t="str">
        <f t="shared" si="2"/>
        <v/>
      </c>
      <c r="AZ31" s="373"/>
      <c r="BA31" s="355"/>
      <c r="BB31" s="356"/>
      <c r="BC31" s="374"/>
      <c r="BD31" s="122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"/>
      <c r="BR31" s="11"/>
      <c r="BS31" s="119"/>
      <c r="BT31" s="119"/>
      <c r="BU31" s="119"/>
    </row>
    <row r="32" spans="2:73" x14ac:dyDescent="0.4">
      <c r="B32" s="126">
        <f t="shared" si="3"/>
        <v>19</v>
      </c>
      <c r="C32" s="366"/>
      <c r="D32" s="367"/>
      <c r="E32" s="367"/>
      <c r="F32" s="368"/>
      <c r="G32" s="366"/>
      <c r="H32" s="367"/>
      <c r="I32" s="367"/>
      <c r="J32" s="368"/>
      <c r="K32" s="366"/>
      <c r="L32" s="367"/>
      <c r="M32" s="367"/>
      <c r="N32" s="368"/>
      <c r="O32" s="372" t="str">
        <f t="shared" si="0"/>
        <v/>
      </c>
      <c r="P32" s="373"/>
      <c r="Q32" s="355"/>
      <c r="R32" s="356"/>
      <c r="S32" s="374"/>
      <c r="T32" s="126">
        <f t="shared" si="4"/>
        <v>39</v>
      </c>
      <c r="U32" s="366"/>
      <c r="V32" s="367"/>
      <c r="W32" s="367"/>
      <c r="X32" s="368"/>
      <c r="Y32" s="366"/>
      <c r="Z32" s="367"/>
      <c r="AA32" s="367"/>
      <c r="AB32" s="368"/>
      <c r="AC32" s="366"/>
      <c r="AD32" s="367"/>
      <c r="AE32" s="367"/>
      <c r="AF32" s="368"/>
      <c r="AG32" s="372" t="str">
        <f t="shared" si="1"/>
        <v/>
      </c>
      <c r="AH32" s="373"/>
      <c r="AI32" s="355"/>
      <c r="AJ32" s="356"/>
      <c r="AK32" s="374"/>
      <c r="AL32" s="126">
        <f t="shared" si="5"/>
        <v>59</v>
      </c>
      <c r="AM32" s="366"/>
      <c r="AN32" s="367"/>
      <c r="AO32" s="367"/>
      <c r="AP32" s="368"/>
      <c r="AQ32" s="366"/>
      <c r="AR32" s="367"/>
      <c r="AS32" s="367"/>
      <c r="AT32" s="368"/>
      <c r="AU32" s="366"/>
      <c r="AV32" s="367"/>
      <c r="AW32" s="367"/>
      <c r="AX32" s="368"/>
      <c r="AY32" s="372" t="str">
        <f t="shared" si="2"/>
        <v/>
      </c>
      <c r="AZ32" s="373"/>
      <c r="BA32" s="355"/>
      <c r="BB32" s="356"/>
      <c r="BC32" s="374"/>
      <c r="BD32" s="122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"/>
      <c r="BR32" s="11"/>
      <c r="BS32" s="119"/>
      <c r="BT32" s="119"/>
      <c r="BU32" s="119"/>
    </row>
    <row r="33" spans="2:73" x14ac:dyDescent="0.4">
      <c r="B33" s="126">
        <f t="shared" si="3"/>
        <v>20</v>
      </c>
      <c r="C33" s="366"/>
      <c r="D33" s="367"/>
      <c r="E33" s="367"/>
      <c r="F33" s="368"/>
      <c r="G33" s="366"/>
      <c r="H33" s="367"/>
      <c r="I33" s="367"/>
      <c r="J33" s="368"/>
      <c r="K33" s="366"/>
      <c r="L33" s="367"/>
      <c r="M33" s="367"/>
      <c r="N33" s="368"/>
      <c r="O33" s="372" t="str">
        <f t="shared" si="0"/>
        <v/>
      </c>
      <c r="P33" s="373"/>
      <c r="Q33" s="355"/>
      <c r="R33" s="356"/>
      <c r="S33" s="374"/>
      <c r="T33" s="126">
        <f t="shared" si="4"/>
        <v>40</v>
      </c>
      <c r="U33" s="366"/>
      <c r="V33" s="367"/>
      <c r="W33" s="367"/>
      <c r="X33" s="368"/>
      <c r="Y33" s="366"/>
      <c r="Z33" s="367"/>
      <c r="AA33" s="367"/>
      <c r="AB33" s="368"/>
      <c r="AC33" s="366"/>
      <c r="AD33" s="367"/>
      <c r="AE33" s="367"/>
      <c r="AF33" s="368"/>
      <c r="AG33" s="372" t="str">
        <f t="shared" si="1"/>
        <v/>
      </c>
      <c r="AH33" s="373"/>
      <c r="AI33" s="355"/>
      <c r="AJ33" s="356"/>
      <c r="AK33" s="374"/>
      <c r="AL33" s="126">
        <f t="shared" si="5"/>
        <v>60</v>
      </c>
      <c r="AM33" s="366"/>
      <c r="AN33" s="367"/>
      <c r="AO33" s="367"/>
      <c r="AP33" s="368"/>
      <c r="AQ33" s="366"/>
      <c r="AR33" s="367"/>
      <c r="AS33" s="367"/>
      <c r="AT33" s="368"/>
      <c r="AU33" s="366"/>
      <c r="AV33" s="367"/>
      <c r="AW33" s="367"/>
      <c r="AX33" s="368"/>
      <c r="AY33" s="372" t="str">
        <f t="shared" si="2"/>
        <v/>
      </c>
      <c r="AZ33" s="373"/>
      <c r="BA33" s="355"/>
      <c r="BB33" s="356"/>
      <c r="BC33" s="374"/>
      <c r="BD33" s="122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"/>
      <c r="BR33" s="11"/>
      <c r="BS33" s="119"/>
      <c r="BT33" s="119"/>
      <c r="BU33" s="119"/>
    </row>
    <row r="34" spans="2:73" ht="17.25" thickBot="1" x14ac:dyDescent="0.45"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02" t="s">
        <v>27</v>
      </c>
      <c r="AM34" s="379">
        <f>COUNTA(C14:F33,U14:X33,AM14:AP33)</f>
        <v>7</v>
      </c>
      <c r="AN34" s="380"/>
      <c r="AO34" s="380"/>
      <c r="AP34" s="381"/>
      <c r="AQ34" s="382"/>
      <c r="AR34" s="383"/>
      <c r="AS34" s="383"/>
      <c r="AT34" s="384"/>
      <c r="AU34" s="382"/>
      <c r="AV34" s="383"/>
      <c r="AW34" s="383"/>
      <c r="AX34" s="384"/>
      <c r="AY34" s="379">
        <f>SUM(O14:P33,AG14:AH33,AY14:AZ33)</f>
        <v>259</v>
      </c>
      <c r="AZ34" s="381"/>
      <c r="BA34" s="382"/>
      <c r="BB34" s="383"/>
      <c r="BC34" s="385"/>
      <c r="BN34" s="11"/>
      <c r="BO34" s="11"/>
      <c r="BP34" s="11"/>
      <c r="BQ34" s="11"/>
      <c r="BR34" s="11"/>
      <c r="BS34" s="11"/>
      <c r="BT34" s="11"/>
      <c r="BU34" s="11"/>
    </row>
    <row r="36" spans="2:73" x14ac:dyDescent="0.4">
      <c r="B36" s="378" t="s">
        <v>141</v>
      </c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87"/>
      <c r="AH36" s="87"/>
      <c r="AI36" s="87"/>
      <c r="AJ36" s="87"/>
      <c r="AK36" s="87"/>
    </row>
    <row r="37" spans="2:73" x14ac:dyDescent="0.4">
      <c r="B37" s="347" t="s">
        <v>142</v>
      </c>
      <c r="C37" s="349"/>
      <c r="D37" s="347" t="s">
        <v>143</v>
      </c>
      <c r="E37" s="348"/>
      <c r="F37" s="348"/>
      <c r="G37" s="348"/>
      <c r="H37" s="348"/>
      <c r="I37" s="348"/>
      <c r="J37" s="347" t="s">
        <v>144</v>
      </c>
      <c r="K37" s="348"/>
      <c r="L37" s="348"/>
      <c r="M37" s="349"/>
      <c r="N37" s="347" t="s">
        <v>145</v>
      </c>
      <c r="O37" s="348"/>
      <c r="P37" s="348"/>
      <c r="Q37" s="348"/>
      <c r="R37" s="348"/>
      <c r="S37" s="347" t="s">
        <v>146</v>
      </c>
      <c r="T37" s="348"/>
      <c r="U37" s="348"/>
      <c r="V37" s="348"/>
      <c r="W37" s="349"/>
      <c r="X37" s="347" t="s">
        <v>147</v>
      </c>
      <c r="Y37" s="348"/>
      <c r="Z37" s="348"/>
      <c r="AA37" s="349"/>
      <c r="AB37" s="345" t="s">
        <v>148</v>
      </c>
      <c r="AC37" s="345"/>
      <c r="AD37" s="345"/>
      <c r="AE37" s="345"/>
      <c r="AF37" s="345"/>
      <c r="AG37" s="123"/>
      <c r="AH37" s="11"/>
      <c r="AI37" s="11"/>
      <c r="AJ37" s="11"/>
      <c r="AK37" s="11"/>
      <c r="AS37" s="11"/>
      <c r="AT37" s="11"/>
      <c r="AU37" s="11"/>
      <c r="AV37" s="11"/>
      <c r="AW37" s="11"/>
      <c r="AY37" s="11"/>
      <c r="AZ37" s="11"/>
      <c r="BA37" s="11"/>
      <c r="BB37" s="11"/>
      <c r="BC37" s="11"/>
    </row>
    <row r="38" spans="2:73" x14ac:dyDescent="0.4">
      <c r="B38" s="347">
        <v>1</v>
      </c>
      <c r="C38" s="349"/>
      <c r="D38" s="355" t="s">
        <v>130</v>
      </c>
      <c r="E38" s="356"/>
      <c r="F38" s="356"/>
      <c r="G38" s="356"/>
      <c r="H38" s="356"/>
      <c r="I38" s="356"/>
      <c r="J38" s="355" t="s">
        <v>149</v>
      </c>
      <c r="K38" s="356"/>
      <c r="L38" s="356"/>
      <c r="M38" s="357"/>
      <c r="N38" s="387">
        <v>3600000</v>
      </c>
      <c r="O38" s="388"/>
      <c r="P38" s="388"/>
      <c r="Q38" s="388"/>
      <c r="R38" s="388"/>
      <c r="S38" s="389">
        <v>45383</v>
      </c>
      <c r="T38" s="390"/>
      <c r="U38" s="390"/>
      <c r="V38" s="390"/>
      <c r="W38" s="391"/>
      <c r="X38" s="355">
        <v>12</v>
      </c>
      <c r="Y38" s="356"/>
      <c r="Z38" s="356"/>
      <c r="AA38" s="357"/>
      <c r="AB38" s="386">
        <f t="shared" ref="AB38:AB52" si="6">N38-AG38</f>
        <v>3600000</v>
      </c>
      <c r="AC38" s="386"/>
      <c r="AD38" s="386"/>
      <c r="AE38" s="386"/>
      <c r="AF38" s="386"/>
      <c r="AG38" s="124"/>
      <c r="AH38" s="125"/>
      <c r="AI38" s="125"/>
      <c r="AJ38" s="125"/>
      <c r="AK38" s="125"/>
      <c r="AM38" s="4"/>
      <c r="AN38" s="4"/>
      <c r="AO38" s="5"/>
      <c r="AP38" s="5"/>
      <c r="AQ38" s="5"/>
      <c r="AR38" s="6"/>
      <c r="AS38" s="6"/>
      <c r="AT38" s="6"/>
      <c r="AU38" s="4"/>
      <c r="AV38" s="4"/>
      <c r="AW38" s="4"/>
      <c r="AX38" s="4"/>
      <c r="AY38" s="7"/>
      <c r="AZ38" s="7"/>
      <c r="BA38" s="7"/>
      <c r="BB38" s="7"/>
      <c r="BC38" s="7"/>
      <c r="BD38" s="4"/>
      <c r="BE38" s="4"/>
    </row>
    <row r="39" spans="2:73" x14ac:dyDescent="0.4">
      <c r="B39" s="347">
        <v>2</v>
      </c>
      <c r="C39" s="349"/>
      <c r="D39" s="355" t="s">
        <v>133</v>
      </c>
      <c r="E39" s="356"/>
      <c r="F39" s="356"/>
      <c r="G39" s="356"/>
      <c r="H39" s="356"/>
      <c r="I39" s="356"/>
      <c r="J39" s="355" t="s">
        <v>150</v>
      </c>
      <c r="K39" s="356"/>
      <c r="L39" s="356"/>
      <c r="M39" s="357"/>
      <c r="N39" s="387">
        <v>2160000</v>
      </c>
      <c r="O39" s="388"/>
      <c r="P39" s="388"/>
      <c r="Q39" s="388"/>
      <c r="R39" s="388"/>
      <c r="S39" s="389">
        <v>45383</v>
      </c>
      <c r="T39" s="390"/>
      <c r="U39" s="390"/>
      <c r="V39" s="390"/>
      <c r="W39" s="391"/>
      <c r="X39" s="355">
        <v>12</v>
      </c>
      <c r="Y39" s="356"/>
      <c r="Z39" s="356"/>
      <c r="AA39" s="357"/>
      <c r="AB39" s="386">
        <f t="shared" si="6"/>
        <v>2160000</v>
      </c>
      <c r="AC39" s="386"/>
      <c r="AD39" s="386"/>
      <c r="AE39" s="386"/>
      <c r="AF39" s="386"/>
      <c r="AG39" s="124"/>
      <c r="AH39" s="125"/>
      <c r="AI39" s="125"/>
      <c r="AJ39" s="125"/>
      <c r="AK39" s="125"/>
      <c r="AM39" s="4"/>
      <c r="AN39" s="4"/>
      <c r="AO39" s="5"/>
      <c r="AP39" s="5"/>
      <c r="AQ39" s="5"/>
      <c r="AR39" s="6"/>
      <c r="AS39" s="6"/>
      <c r="AT39" s="6"/>
      <c r="AU39" s="4"/>
      <c r="AV39" s="4"/>
      <c r="AW39" s="4"/>
      <c r="AX39" s="4"/>
      <c r="AY39" s="7"/>
      <c r="AZ39" s="7"/>
      <c r="BA39" s="7"/>
      <c r="BB39" s="7"/>
      <c r="BC39" s="7"/>
      <c r="BD39" s="4"/>
      <c r="BE39" s="4"/>
    </row>
    <row r="40" spans="2:73" x14ac:dyDescent="0.4">
      <c r="B40" s="347">
        <v>3</v>
      </c>
      <c r="C40" s="349"/>
      <c r="D40" s="355" t="s">
        <v>134</v>
      </c>
      <c r="E40" s="356"/>
      <c r="F40" s="356"/>
      <c r="G40" s="356"/>
      <c r="H40" s="356"/>
      <c r="I40" s="356"/>
      <c r="J40" s="355" t="s">
        <v>151</v>
      </c>
      <c r="K40" s="356"/>
      <c r="L40" s="356"/>
      <c r="M40" s="357"/>
      <c r="N40" s="387">
        <v>2160000</v>
      </c>
      <c r="O40" s="388"/>
      <c r="P40" s="388"/>
      <c r="Q40" s="388"/>
      <c r="R40" s="388"/>
      <c r="S40" s="389">
        <v>45383</v>
      </c>
      <c r="T40" s="390"/>
      <c r="U40" s="390"/>
      <c r="V40" s="390"/>
      <c r="W40" s="391"/>
      <c r="X40" s="355">
        <v>12</v>
      </c>
      <c r="Y40" s="356"/>
      <c r="Z40" s="356"/>
      <c r="AA40" s="357"/>
      <c r="AB40" s="386">
        <f t="shared" si="6"/>
        <v>2160000</v>
      </c>
      <c r="AC40" s="386"/>
      <c r="AD40" s="386"/>
      <c r="AE40" s="386"/>
      <c r="AF40" s="386"/>
      <c r="AG40" s="124"/>
      <c r="AH40" s="125"/>
      <c r="AI40" s="125"/>
      <c r="AJ40" s="125"/>
      <c r="AK40" s="125"/>
      <c r="AM40" s="4"/>
      <c r="AN40" s="4"/>
      <c r="AO40" s="5"/>
      <c r="AP40" s="5"/>
      <c r="AQ40" s="5"/>
      <c r="AR40" s="6"/>
      <c r="AS40" s="6"/>
      <c r="AT40" s="6"/>
      <c r="AU40" s="4"/>
      <c r="AV40" s="4"/>
      <c r="AW40" s="4"/>
      <c r="AX40" s="4"/>
      <c r="AY40" s="7"/>
      <c r="AZ40" s="7"/>
      <c r="BA40" s="7"/>
      <c r="BB40" s="7"/>
      <c r="BC40" s="7"/>
      <c r="BD40" s="4"/>
      <c r="BE40" s="4"/>
    </row>
    <row r="41" spans="2:73" x14ac:dyDescent="0.4">
      <c r="B41" s="347">
        <v>4</v>
      </c>
      <c r="C41" s="349"/>
      <c r="D41" s="355" t="s">
        <v>135</v>
      </c>
      <c r="E41" s="356"/>
      <c r="F41" s="356"/>
      <c r="G41" s="356"/>
      <c r="H41" s="356"/>
      <c r="I41" s="356"/>
      <c r="J41" s="355" t="s">
        <v>149</v>
      </c>
      <c r="K41" s="356"/>
      <c r="L41" s="356"/>
      <c r="M41" s="357"/>
      <c r="N41" s="387">
        <v>1800000</v>
      </c>
      <c r="O41" s="388"/>
      <c r="P41" s="388"/>
      <c r="Q41" s="388"/>
      <c r="R41" s="388"/>
      <c r="S41" s="389">
        <v>45536</v>
      </c>
      <c r="T41" s="390"/>
      <c r="U41" s="390"/>
      <c r="V41" s="390"/>
      <c r="W41" s="391"/>
      <c r="X41" s="355">
        <v>6</v>
      </c>
      <c r="Y41" s="356"/>
      <c r="Z41" s="356"/>
      <c r="AA41" s="357"/>
      <c r="AB41" s="386">
        <f t="shared" si="6"/>
        <v>1800000</v>
      </c>
      <c r="AC41" s="386"/>
      <c r="AD41" s="386"/>
      <c r="AE41" s="386"/>
      <c r="AF41" s="386"/>
      <c r="AG41" s="124"/>
      <c r="AH41" s="125"/>
      <c r="AI41" s="125"/>
      <c r="AJ41" s="125"/>
      <c r="AK41" s="125"/>
      <c r="AM41" s="4"/>
      <c r="AN41" s="4"/>
      <c r="AO41" s="5"/>
      <c r="AP41" s="5"/>
      <c r="AQ41" s="5"/>
      <c r="AR41" s="8"/>
      <c r="AS41" s="8"/>
      <c r="AT41" s="8"/>
      <c r="AU41" s="4"/>
      <c r="AV41" s="4"/>
      <c r="AW41" s="4"/>
      <c r="AX41" s="4"/>
      <c r="AY41" s="7"/>
      <c r="AZ41" s="7"/>
      <c r="BA41" s="7"/>
      <c r="BB41" s="7"/>
      <c r="BC41" s="7"/>
      <c r="BD41" s="4"/>
      <c r="BE41" s="4"/>
    </row>
    <row r="42" spans="2:73" x14ac:dyDescent="0.4">
      <c r="B42" s="347">
        <v>5</v>
      </c>
      <c r="C42" s="349"/>
      <c r="D42" s="355" t="s">
        <v>137</v>
      </c>
      <c r="E42" s="356"/>
      <c r="F42" s="356"/>
      <c r="G42" s="356"/>
      <c r="H42" s="356"/>
      <c r="I42" s="356"/>
      <c r="J42" s="355" t="s">
        <v>150</v>
      </c>
      <c r="K42" s="356"/>
      <c r="L42" s="356"/>
      <c r="M42" s="357"/>
      <c r="N42" s="387">
        <v>480000</v>
      </c>
      <c r="O42" s="388"/>
      <c r="P42" s="388"/>
      <c r="Q42" s="388"/>
      <c r="R42" s="388"/>
      <c r="S42" s="389">
        <v>45536</v>
      </c>
      <c r="T42" s="390"/>
      <c r="U42" s="390"/>
      <c r="V42" s="390"/>
      <c r="W42" s="391"/>
      <c r="X42" s="355">
        <v>6</v>
      </c>
      <c r="Y42" s="356"/>
      <c r="Z42" s="356"/>
      <c r="AA42" s="357"/>
      <c r="AB42" s="386">
        <f t="shared" si="6"/>
        <v>480000</v>
      </c>
      <c r="AC42" s="386"/>
      <c r="AD42" s="386"/>
      <c r="AE42" s="386"/>
      <c r="AF42" s="386"/>
      <c r="AG42" s="124"/>
      <c r="AH42" s="125"/>
      <c r="AI42" s="125"/>
      <c r="AJ42" s="125"/>
      <c r="AK42" s="125"/>
      <c r="AM42" s="4"/>
      <c r="AN42" s="4"/>
      <c r="AO42" s="5"/>
      <c r="AP42" s="5"/>
      <c r="AQ42" s="5"/>
      <c r="AR42" s="8"/>
      <c r="AS42" s="8"/>
      <c r="AT42" s="8"/>
      <c r="AU42" s="4"/>
      <c r="AV42" s="4"/>
      <c r="AW42" s="4"/>
      <c r="AX42" s="4"/>
      <c r="AY42" s="7"/>
      <c r="AZ42" s="7"/>
      <c r="BA42" s="7"/>
      <c r="BB42" s="7"/>
      <c r="BC42" s="7"/>
      <c r="BD42" s="4"/>
      <c r="BE42" s="4"/>
    </row>
    <row r="43" spans="2:73" x14ac:dyDescent="0.4">
      <c r="B43" s="347">
        <v>6</v>
      </c>
      <c r="C43" s="349"/>
      <c r="D43" s="355"/>
      <c r="E43" s="356"/>
      <c r="F43" s="356"/>
      <c r="G43" s="356"/>
      <c r="H43" s="356"/>
      <c r="I43" s="356"/>
      <c r="J43" s="355"/>
      <c r="K43" s="356"/>
      <c r="L43" s="356"/>
      <c r="M43" s="357"/>
      <c r="N43" s="387"/>
      <c r="O43" s="388"/>
      <c r="P43" s="388"/>
      <c r="Q43" s="388"/>
      <c r="R43" s="388"/>
      <c r="S43" s="389"/>
      <c r="T43" s="390"/>
      <c r="U43" s="390"/>
      <c r="V43" s="390"/>
      <c r="W43" s="391"/>
      <c r="X43" s="355"/>
      <c r="Y43" s="356"/>
      <c r="Z43" s="356"/>
      <c r="AA43" s="357"/>
      <c r="AB43" s="386">
        <f t="shared" si="6"/>
        <v>0</v>
      </c>
      <c r="AC43" s="386"/>
      <c r="AD43" s="386"/>
      <c r="AE43" s="386"/>
      <c r="AF43" s="386"/>
      <c r="AG43" s="124"/>
      <c r="AH43" s="125"/>
      <c r="AI43" s="125"/>
      <c r="AJ43" s="125"/>
      <c r="AK43" s="125"/>
      <c r="AM43" s="4"/>
      <c r="AN43" s="4"/>
      <c r="AO43" s="5"/>
      <c r="AP43" s="5"/>
      <c r="AQ43" s="5"/>
      <c r="AR43" s="8"/>
      <c r="AS43" s="8"/>
      <c r="AT43" s="8"/>
      <c r="AU43" s="4"/>
      <c r="AV43" s="4"/>
      <c r="AW43" s="4"/>
      <c r="AX43" s="4"/>
      <c r="AY43" s="7"/>
      <c r="AZ43" s="7"/>
      <c r="BA43" s="7"/>
      <c r="BB43" s="7"/>
      <c r="BC43" s="7"/>
      <c r="BD43" s="4"/>
      <c r="BE43" s="4"/>
    </row>
    <row r="44" spans="2:73" x14ac:dyDescent="0.4">
      <c r="B44" s="347">
        <v>7</v>
      </c>
      <c r="C44" s="349"/>
      <c r="D44" s="355"/>
      <c r="E44" s="356"/>
      <c r="F44" s="356"/>
      <c r="G44" s="356"/>
      <c r="H44" s="356"/>
      <c r="I44" s="356"/>
      <c r="J44" s="355"/>
      <c r="K44" s="356"/>
      <c r="L44" s="356"/>
      <c r="M44" s="357"/>
      <c r="N44" s="387"/>
      <c r="O44" s="388"/>
      <c r="P44" s="388"/>
      <c r="Q44" s="388"/>
      <c r="R44" s="388"/>
      <c r="S44" s="389"/>
      <c r="T44" s="390"/>
      <c r="U44" s="390"/>
      <c r="V44" s="390"/>
      <c r="W44" s="391"/>
      <c r="X44" s="355"/>
      <c r="Y44" s="356"/>
      <c r="Z44" s="356"/>
      <c r="AA44" s="357"/>
      <c r="AB44" s="386">
        <f t="shared" si="6"/>
        <v>0</v>
      </c>
      <c r="AC44" s="386"/>
      <c r="AD44" s="386"/>
      <c r="AE44" s="386"/>
      <c r="AF44" s="386"/>
      <c r="AG44" s="124"/>
      <c r="AH44" s="125"/>
      <c r="AI44" s="125"/>
      <c r="AJ44" s="125"/>
      <c r="AK44" s="125"/>
      <c r="AM44" s="4"/>
      <c r="AN44" s="4"/>
      <c r="AO44" s="5"/>
      <c r="AP44" s="5"/>
      <c r="AQ44" s="5"/>
      <c r="AR44" s="8"/>
      <c r="AS44" s="8"/>
      <c r="AT44" s="8"/>
      <c r="AU44" s="4"/>
      <c r="AV44" s="4"/>
      <c r="AW44" s="4"/>
      <c r="AX44" s="4"/>
      <c r="AY44" s="7"/>
      <c r="AZ44" s="7"/>
      <c r="BA44" s="7"/>
      <c r="BB44" s="7"/>
      <c r="BC44" s="7"/>
      <c r="BD44" s="4"/>
      <c r="BE44" s="4"/>
    </row>
    <row r="45" spans="2:73" x14ac:dyDescent="0.4">
      <c r="B45" s="347">
        <v>8</v>
      </c>
      <c r="C45" s="349"/>
      <c r="D45" s="355"/>
      <c r="E45" s="356"/>
      <c r="F45" s="356"/>
      <c r="G45" s="356"/>
      <c r="H45" s="356"/>
      <c r="I45" s="356"/>
      <c r="J45" s="355"/>
      <c r="K45" s="356"/>
      <c r="L45" s="356"/>
      <c r="M45" s="357"/>
      <c r="N45" s="387"/>
      <c r="O45" s="388"/>
      <c r="P45" s="388"/>
      <c r="Q45" s="388"/>
      <c r="R45" s="388"/>
      <c r="S45" s="389"/>
      <c r="T45" s="390"/>
      <c r="U45" s="390"/>
      <c r="V45" s="390"/>
      <c r="W45" s="391"/>
      <c r="X45" s="355"/>
      <c r="Y45" s="356"/>
      <c r="Z45" s="356"/>
      <c r="AA45" s="357"/>
      <c r="AB45" s="386">
        <f t="shared" si="6"/>
        <v>0</v>
      </c>
      <c r="AC45" s="386"/>
      <c r="AD45" s="386"/>
      <c r="AE45" s="386"/>
      <c r="AF45" s="386"/>
      <c r="AG45" s="124"/>
      <c r="AH45" s="125"/>
      <c r="AI45" s="125"/>
      <c r="AJ45" s="125"/>
      <c r="AK45" s="125"/>
      <c r="AM45" s="4"/>
      <c r="AN45" s="4"/>
      <c r="AO45" s="5"/>
      <c r="AP45" s="5"/>
      <c r="AQ45" s="5"/>
      <c r="AR45" s="8"/>
      <c r="AS45" s="8"/>
      <c r="AT45" s="8"/>
      <c r="AU45" s="4"/>
      <c r="AV45" s="4"/>
      <c r="AW45" s="4"/>
      <c r="AX45" s="4"/>
      <c r="AY45" s="7"/>
      <c r="AZ45" s="7"/>
      <c r="BA45" s="7"/>
      <c r="BB45" s="7"/>
      <c r="BC45" s="7"/>
      <c r="BD45" s="4"/>
      <c r="BE45" s="4"/>
    </row>
    <row r="46" spans="2:73" x14ac:dyDescent="0.4">
      <c r="B46" s="347">
        <v>9</v>
      </c>
      <c r="C46" s="349"/>
      <c r="D46" s="355"/>
      <c r="E46" s="356"/>
      <c r="F46" s="356"/>
      <c r="G46" s="356"/>
      <c r="H46" s="356"/>
      <c r="I46" s="356"/>
      <c r="J46" s="355"/>
      <c r="K46" s="356"/>
      <c r="L46" s="356"/>
      <c r="M46" s="357"/>
      <c r="N46" s="387"/>
      <c r="O46" s="388"/>
      <c r="P46" s="388"/>
      <c r="Q46" s="388"/>
      <c r="R46" s="388"/>
      <c r="S46" s="389"/>
      <c r="T46" s="390"/>
      <c r="U46" s="390"/>
      <c r="V46" s="390"/>
      <c r="W46" s="391"/>
      <c r="X46" s="355"/>
      <c r="Y46" s="356"/>
      <c r="Z46" s="356"/>
      <c r="AA46" s="357"/>
      <c r="AB46" s="386">
        <f t="shared" si="6"/>
        <v>0</v>
      </c>
      <c r="AC46" s="386"/>
      <c r="AD46" s="386"/>
      <c r="AE46" s="386"/>
      <c r="AF46" s="386"/>
      <c r="AG46" s="124"/>
      <c r="AH46" s="125"/>
      <c r="AI46" s="125"/>
      <c r="AJ46" s="125"/>
      <c r="AK46" s="125"/>
      <c r="AM46" s="4"/>
      <c r="AN46" s="4"/>
      <c r="AO46" s="5"/>
      <c r="AP46" s="5"/>
      <c r="AQ46" s="5"/>
      <c r="AR46" s="8"/>
      <c r="AS46" s="8"/>
      <c r="AT46" s="8"/>
      <c r="AU46" s="4"/>
      <c r="AV46" s="4"/>
      <c r="AW46" s="4"/>
      <c r="AX46" s="4"/>
      <c r="AY46" s="7"/>
      <c r="AZ46" s="7"/>
      <c r="BA46" s="7"/>
      <c r="BB46" s="7"/>
      <c r="BC46" s="7"/>
      <c r="BD46" s="4"/>
      <c r="BE46" s="4"/>
    </row>
    <row r="47" spans="2:73" x14ac:dyDescent="0.4">
      <c r="B47" s="347">
        <v>10</v>
      </c>
      <c r="C47" s="349"/>
      <c r="D47" s="355"/>
      <c r="E47" s="356"/>
      <c r="F47" s="356"/>
      <c r="G47" s="356"/>
      <c r="H47" s="356"/>
      <c r="I47" s="356"/>
      <c r="J47" s="355"/>
      <c r="K47" s="356"/>
      <c r="L47" s="356"/>
      <c r="M47" s="357"/>
      <c r="N47" s="387"/>
      <c r="O47" s="388"/>
      <c r="P47" s="388"/>
      <c r="Q47" s="388"/>
      <c r="R47" s="388"/>
      <c r="S47" s="389"/>
      <c r="T47" s="390"/>
      <c r="U47" s="390"/>
      <c r="V47" s="390"/>
      <c r="W47" s="391"/>
      <c r="X47" s="355"/>
      <c r="Y47" s="356"/>
      <c r="Z47" s="356"/>
      <c r="AA47" s="357"/>
      <c r="AB47" s="386">
        <f t="shared" si="6"/>
        <v>0</v>
      </c>
      <c r="AC47" s="386"/>
      <c r="AD47" s="386"/>
      <c r="AE47" s="386"/>
      <c r="AF47" s="386"/>
      <c r="AG47" s="124"/>
      <c r="AH47" s="125"/>
      <c r="AI47" s="125"/>
      <c r="AJ47" s="125"/>
      <c r="AK47" s="125"/>
      <c r="AM47" s="4"/>
      <c r="AN47" s="4"/>
      <c r="AO47" s="5"/>
      <c r="AP47" s="5"/>
      <c r="AQ47" s="5"/>
      <c r="AR47" s="8"/>
      <c r="AS47" s="8"/>
      <c r="AT47" s="8"/>
      <c r="AU47" s="4"/>
      <c r="AV47" s="4"/>
      <c r="AW47" s="4"/>
      <c r="AX47" s="4"/>
      <c r="AY47" s="7"/>
      <c r="AZ47" s="7"/>
      <c r="BA47" s="7"/>
      <c r="BB47" s="7"/>
      <c r="BC47" s="7"/>
      <c r="BD47" s="4"/>
      <c r="BE47" s="4"/>
    </row>
    <row r="48" spans="2:73" x14ac:dyDescent="0.4">
      <c r="B48" s="347">
        <v>11</v>
      </c>
      <c r="C48" s="349"/>
      <c r="D48" s="355"/>
      <c r="E48" s="356"/>
      <c r="F48" s="356"/>
      <c r="G48" s="356"/>
      <c r="H48" s="356"/>
      <c r="I48" s="356"/>
      <c r="J48" s="355"/>
      <c r="K48" s="356"/>
      <c r="L48" s="356"/>
      <c r="M48" s="357"/>
      <c r="N48" s="387"/>
      <c r="O48" s="388"/>
      <c r="P48" s="388"/>
      <c r="Q48" s="388"/>
      <c r="R48" s="388"/>
      <c r="S48" s="389"/>
      <c r="T48" s="390"/>
      <c r="U48" s="390"/>
      <c r="V48" s="390"/>
      <c r="W48" s="391"/>
      <c r="X48" s="355"/>
      <c r="Y48" s="356"/>
      <c r="Z48" s="356"/>
      <c r="AA48" s="357"/>
      <c r="AB48" s="386">
        <f t="shared" si="6"/>
        <v>0</v>
      </c>
      <c r="AC48" s="386"/>
      <c r="AD48" s="386"/>
      <c r="AE48" s="386"/>
      <c r="AF48" s="386"/>
      <c r="AG48" s="124"/>
      <c r="AH48" s="125"/>
      <c r="AI48" s="125"/>
      <c r="AJ48" s="125"/>
      <c r="AK48" s="125"/>
      <c r="AM48" s="4"/>
      <c r="AN48" s="4"/>
      <c r="AO48" s="5"/>
      <c r="AP48" s="5"/>
      <c r="AQ48" s="5"/>
      <c r="AR48" s="8"/>
      <c r="AS48" s="8"/>
      <c r="AT48" s="8"/>
      <c r="AU48" s="4"/>
      <c r="AV48" s="4"/>
      <c r="AW48" s="4"/>
      <c r="AX48" s="4"/>
      <c r="AY48" s="7"/>
      <c r="AZ48" s="7"/>
      <c r="BA48" s="7"/>
      <c r="BB48" s="7"/>
      <c r="BC48" s="7"/>
      <c r="BD48" s="4"/>
      <c r="BE48" s="4"/>
    </row>
    <row r="49" spans="2:87" x14ac:dyDescent="0.4">
      <c r="B49" s="347">
        <v>12</v>
      </c>
      <c r="C49" s="349"/>
      <c r="D49" s="355"/>
      <c r="E49" s="356"/>
      <c r="F49" s="356"/>
      <c r="G49" s="356"/>
      <c r="H49" s="356"/>
      <c r="I49" s="356"/>
      <c r="J49" s="355"/>
      <c r="K49" s="356"/>
      <c r="L49" s="356"/>
      <c r="M49" s="357"/>
      <c r="N49" s="387"/>
      <c r="O49" s="388"/>
      <c r="P49" s="388"/>
      <c r="Q49" s="388"/>
      <c r="R49" s="388"/>
      <c r="S49" s="389"/>
      <c r="T49" s="390"/>
      <c r="U49" s="390"/>
      <c r="V49" s="390"/>
      <c r="W49" s="391"/>
      <c r="X49" s="355"/>
      <c r="Y49" s="356"/>
      <c r="Z49" s="356"/>
      <c r="AA49" s="357"/>
      <c r="AB49" s="386">
        <f t="shared" si="6"/>
        <v>0</v>
      </c>
      <c r="AC49" s="386"/>
      <c r="AD49" s="386"/>
      <c r="AE49" s="386"/>
      <c r="AF49" s="386"/>
      <c r="AG49" s="124"/>
      <c r="AH49" s="125"/>
      <c r="AI49" s="125"/>
      <c r="AJ49" s="125"/>
      <c r="AK49" s="125"/>
      <c r="AM49" s="4"/>
      <c r="AN49" s="4"/>
      <c r="AO49" s="5"/>
      <c r="AP49" s="5"/>
      <c r="AQ49" s="5"/>
      <c r="AR49" s="8"/>
      <c r="AS49" s="8"/>
      <c r="AT49" s="8"/>
      <c r="AU49" s="4"/>
      <c r="AV49" s="4"/>
      <c r="AW49" s="4"/>
      <c r="AX49" s="4"/>
      <c r="AY49" s="7"/>
      <c r="AZ49" s="7"/>
      <c r="BA49" s="7"/>
      <c r="BB49" s="7"/>
      <c r="BC49" s="7"/>
      <c r="BD49" s="4"/>
      <c r="BE49" s="4"/>
    </row>
    <row r="50" spans="2:87" x14ac:dyDescent="0.4">
      <c r="B50" s="347">
        <v>13</v>
      </c>
      <c r="C50" s="349"/>
      <c r="D50" s="355"/>
      <c r="E50" s="356"/>
      <c r="F50" s="356"/>
      <c r="G50" s="356"/>
      <c r="H50" s="356"/>
      <c r="I50" s="356"/>
      <c r="J50" s="355"/>
      <c r="K50" s="356"/>
      <c r="L50" s="356"/>
      <c r="M50" s="357"/>
      <c r="N50" s="387"/>
      <c r="O50" s="388"/>
      <c r="P50" s="388"/>
      <c r="Q50" s="388"/>
      <c r="R50" s="388"/>
      <c r="S50" s="389"/>
      <c r="T50" s="390"/>
      <c r="U50" s="390"/>
      <c r="V50" s="390"/>
      <c r="W50" s="391"/>
      <c r="X50" s="355"/>
      <c r="Y50" s="356"/>
      <c r="Z50" s="356"/>
      <c r="AA50" s="357"/>
      <c r="AB50" s="386">
        <f t="shared" si="6"/>
        <v>0</v>
      </c>
      <c r="AC50" s="386"/>
      <c r="AD50" s="386"/>
      <c r="AE50" s="386"/>
      <c r="AF50" s="386"/>
      <c r="AG50" s="124"/>
      <c r="AH50" s="125"/>
      <c r="AI50" s="125"/>
      <c r="AJ50" s="125"/>
      <c r="AK50" s="125"/>
      <c r="AM50" s="4"/>
      <c r="AN50" s="4"/>
      <c r="AO50" s="5"/>
      <c r="AP50" s="5"/>
      <c r="AQ50" s="5"/>
      <c r="AR50" s="8"/>
      <c r="AS50" s="8"/>
      <c r="AT50" s="8"/>
      <c r="AU50" s="4"/>
      <c r="AV50" s="4"/>
      <c r="AW50" s="4"/>
      <c r="AX50" s="4"/>
      <c r="AY50" s="7"/>
      <c r="AZ50" s="7"/>
      <c r="BA50" s="7"/>
      <c r="BB50" s="7"/>
      <c r="BC50" s="7"/>
      <c r="BD50" s="4"/>
      <c r="BE50" s="4"/>
    </row>
    <row r="51" spans="2:87" x14ac:dyDescent="0.4">
      <c r="B51" s="347">
        <v>14</v>
      </c>
      <c r="C51" s="349"/>
      <c r="D51" s="355"/>
      <c r="E51" s="356"/>
      <c r="F51" s="356"/>
      <c r="G51" s="356"/>
      <c r="H51" s="356"/>
      <c r="I51" s="356"/>
      <c r="J51" s="355"/>
      <c r="K51" s="356"/>
      <c r="L51" s="356"/>
      <c r="M51" s="357"/>
      <c r="N51" s="387"/>
      <c r="O51" s="388"/>
      <c r="P51" s="388"/>
      <c r="Q51" s="388"/>
      <c r="R51" s="388"/>
      <c r="S51" s="389"/>
      <c r="T51" s="390"/>
      <c r="U51" s="390"/>
      <c r="V51" s="390"/>
      <c r="W51" s="391"/>
      <c r="X51" s="355"/>
      <c r="Y51" s="356"/>
      <c r="Z51" s="356"/>
      <c r="AA51" s="357"/>
      <c r="AB51" s="386">
        <f t="shared" si="6"/>
        <v>0</v>
      </c>
      <c r="AC51" s="386"/>
      <c r="AD51" s="386"/>
      <c r="AE51" s="386"/>
      <c r="AF51" s="386"/>
      <c r="AG51" s="124"/>
      <c r="AH51" s="125"/>
      <c r="AI51" s="125"/>
      <c r="AJ51" s="125"/>
      <c r="AK51" s="125"/>
      <c r="AM51" s="4"/>
      <c r="AN51" s="4"/>
      <c r="AO51" s="5"/>
      <c r="AP51" s="5"/>
      <c r="AQ51" s="5"/>
      <c r="AR51" s="8"/>
      <c r="AS51" s="8"/>
      <c r="AT51" s="8"/>
      <c r="AU51" s="4"/>
      <c r="AV51" s="4"/>
      <c r="AW51" s="4"/>
      <c r="AX51" s="4"/>
      <c r="AY51" s="7"/>
      <c r="AZ51" s="7"/>
      <c r="BA51" s="7"/>
      <c r="BB51" s="7"/>
      <c r="BC51" s="7"/>
      <c r="BD51" s="4"/>
      <c r="BE51" s="4"/>
    </row>
    <row r="52" spans="2:87" x14ac:dyDescent="0.4">
      <c r="B52" s="347">
        <v>15</v>
      </c>
      <c r="C52" s="349"/>
      <c r="D52" s="355"/>
      <c r="E52" s="356"/>
      <c r="F52" s="356"/>
      <c r="G52" s="356"/>
      <c r="H52" s="356"/>
      <c r="I52" s="356"/>
      <c r="J52" s="355"/>
      <c r="K52" s="356"/>
      <c r="L52" s="356"/>
      <c r="M52" s="357"/>
      <c r="N52" s="387"/>
      <c r="O52" s="388"/>
      <c r="P52" s="388"/>
      <c r="Q52" s="388"/>
      <c r="R52" s="388"/>
      <c r="S52" s="389"/>
      <c r="T52" s="390"/>
      <c r="U52" s="390"/>
      <c r="V52" s="390"/>
      <c r="W52" s="391"/>
      <c r="X52" s="355"/>
      <c r="Y52" s="356"/>
      <c r="Z52" s="356"/>
      <c r="AA52" s="357"/>
      <c r="AB52" s="386">
        <f t="shared" si="6"/>
        <v>0</v>
      </c>
      <c r="AC52" s="386"/>
      <c r="AD52" s="386"/>
      <c r="AE52" s="386"/>
      <c r="AF52" s="386"/>
      <c r="AG52" s="124"/>
      <c r="AH52" s="125"/>
      <c r="AI52" s="125"/>
      <c r="AJ52" s="125"/>
      <c r="AK52" s="125"/>
      <c r="AM52" s="4"/>
      <c r="AN52" s="4"/>
      <c r="AO52" s="5"/>
      <c r="AP52" s="5"/>
      <c r="AQ52" s="5"/>
      <c r="AR52" s="8"/>
      <c r="AS52" s="8"/>
      <c r="AT52" s="8"/>
      <c r="AU52" s="4"/>
      <c r="AV52" s="4"/>
      <c r="AW52" s="4"/>
      <c r="AX52" s="4"/>
      <c r="AY52" s="7"/>
      <c r="AZ52" s="7"/>
      <c r="BA52" s="7"/>
      <c r="BB52" s="7"/>
      <c r="BC52" s="7"/>
      <c r="BD52" s="4"/>
      <c r="BE52" s="4"/>
    </row>
    <row r="54" spans="2:87" x14ac:dyDescent="0.4">
      <c r="B54" s="378" t="s">
        <v>152</v>
      </c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92"/>
      <c r="AB54" s="347" t="s">
        <v>153</v>
      </c>
      <c r="AC54" s="348"/>
      <c r="AD54" s="348"/>
      <c r="AE54" s="348"/>
      <c r="AF54" s="348"/>
      <c r="AG54" s="349"/>
      <c r="AH54" s="347" t="s">
        <v>154</v>
      </c>
      <c r="AI54" s="348"/>
      <c r="AJ54" s="348"/>
      <c r="AK54" s="348"/>
      <c r="AL54" s="348"/>
      <c r="AM54" s="349"/>
      <c r="AN54" s="347" t="s">
        <v>155</v>
      </c>
      <c r="AO54" s="348"/>
      <c r="AP54" s="348"/>
      <c r="AQ54" s="348"/>
      <c r="AR54" s="348"/>
      <c r="AS54" s="349"/>
      <c r="AZ54" s="345" t="s">
        <v>156</v>
      </c>
      <c r="BA54" s="345"/>
      <c r="BB54" s="345"/>
      <c r="BC54" s="345"/>
      <c r="BD54" s="345"/>
      <c r="BE54" s="345"/>
    </row>
    <row r="55" spans="2:87" x14ac:dyDescent="0.4">
      <c r="B55" s="347" t="s">
        <v>142</v>
      </c>
      <c r="C55" s="349"/>
      <c r="D55" s="347" t="s">
        <v>39</v>
      </c>
      <c r="E55" s="348"/>
      <c r="F55" s="348"/>
      <c r="G55" s="348"/>
      <c r="H55" s="348"/>
      <c r="I55" s="348"/>
      <c r="J55" s="348"/>
      <c r="K55" s="348"/>
      <c r="L55" s="348"/>
      <c r="M55" s="349"/>
      <c r="N55" s="347" t="s">
        <v>157</v>
      </c>
      <c r="O55" s="348"/>
      <c r="P55" s="348"/>
      <c r="Q55" s="348"/>
      <c r="R55" s="349"/>
      <c r="S55" s="347" t="s">
        <v>158</v>
      </c>
      <c r="T55" s="348"/>
      <c r="U55" s="348"/>
      <c r="V55" s="348"/>
      <c r="W55" s="349"/>
      <c r="X55" s="347" t="s">
        <v>159</v>
      </c>
      <c r="Y55" s="348"/>
      <c r="Z55" s="348"/>
      <c r="AA55" s="349"/>
      <c r="AB55" s="347" t="s">
        <v>160</v>
      </c>
      <c r="AC55" s="348"/>
      <c r="AD55" s="349"/>
      <c r="AE55" s="347" t="s">
        <v>8</v>
      </c>
      <c r="AF55" s="348"/>
      <c r="AG55" s="349"/>
      <c r="AH55" s="347" t="s">
        <v>160</v>
      </c>
      <c r="AI55" s="348"/>
      <c r="AJ55" s="349"/>
      <c r="AK55" s="347" t="s">
        <v>8</v>
      </c>
      <c r="AL55" s="348"/>
      <c r="AM55" s="349"/>
      <c r="AN55" s="347" t="s">
        <v>160</v>
      </c>
      <c r="AO55" s="348"/>
      <c r="AP55" s="349"/>
      <c r="AQ55" s="347" t="s">
        <v>8</v>
      </c>
      <c r="AR55" s="348"/>
      <c r="AS55" s="349"/>
      <c r="AT55" s="347" t="s">
        <v>161</v>
      </c>
      <c r="AU55" s="348"/>
      <c r="AV55" s="349"/>
      <c r="AW55" s="347" t="s">
        <v>5</v>
      </c>
      <c r="AX55" s="348"/>
      <c r="AY55" s="349"/>
      <c r="AZ55" s="345" t="s">
        <v>160</v>
      </c>
      <c r="BA55" s="345"/>
      <c r="BB55" s="345"/>
      <c r="BC55" s="345" t="s">
        <v>8</v>
      </c>
      <c r="BD55" s="345"/>
      <c r="BE55" s="345"/>
      <c r="BF55" s="339" t="s">
        <v>162</v>
      </c>
      <c r="BG55" s="340"/>
      <c r="BH55" s="340"/>
      <c r="BI55" s="340"/>
      <c r="BJ55" s="340"/>
      <c r="BK55" s="340"/>
      <c r="BL55" s="340"/>
      <c r="BM55" s="340"/>
      <c r="BN55" s="340"/>
      <c r="BO55" s="340"/>
      <c r="BP55" s="340"/>
      <c r="BQ55" s="340"/>
      <c r="BR55" s="340"/>
      <c r="BS55" s="340"/>
      <c r="BT55" s="340"/>
      <c r="BU55" s="340"/>
      <c r="BV55" s="340"/>
      <c r="BW55" s="340"/>
      <c r="BX55" s="340"/>
      <c r="BY55" s="340"/>
      <c r="BZ55" s="340"/>
      <c r="CA55" s="340"/>
      <c r="CB55" s="340"/>
      <c r="CC55" s="340"/>
      <c r="CD55" s="340"/>
      <c r="CE55" s="340"/>
      <c r="CF55" s="340"/>
      <c r="CG55" s="340"/>
      <c r="CH55" s="340"/>
      <c r="CI55" s="341"/>
    </row>
    <row r="56" spans="2:87" x14ac:dyDescent="0.4">
      <c r="B56" s="347">
        <v>1</v>
      </c>
      <c r="C56" s="349"/>
      <c r="D56" s="350" t="s">
        <v>163</v>
      </c>
      <c r="E56" s="351"/>
      <c r="F56" s="351"/>
      <c r="G56" s="351"/>
      <c r="H56" s="351"/>
      <c r="I56" s="351"/>
      <c r="J56" s="351"/>
      <c r="K56" s="351"/>
      <c r="L56" s="351"/>
      <c r="M56" s="352"/>
      <c r="N56" s="355" t="s">
        <v>164</v>
      </c>
      <c r="O56" s="356"/>
      <c r="P56" s="356"/>
      <c r="Q56" s="356"/>
      <c r="R56" s="357"/>
      <c r="S56" s="355" t="s">
        <v>165</v>
      </c>
      <c r="T56" s="356"/>
      <c r="U56" s="356"/>
      <c r="V56" s="356"/>
      <c r="W56" s="357"/>
      <c r="X56" s="355">
        <v>1</v>
      </c>
      <c r="Y56" s="356"/>
      <c r="Z56" s="356"/>
      <c r="AA56" s="357"/>
      <c r="AB56" s="387">
        <v>300000</v>
      </c>
      <c r="AC56" s="388"/>
      <c r="AD56" s="393"/>
      <c r="AE56" s="397">
        <f>AB56*X56</f>
        <v>300000</v>
      </c>
      <c r="AF56" s="398"/>
      <c r="AG56" s="399"/>
      <c r="AH56" s="397">
        <f>AB56*10/100</f>
        <v>30000</v>
      </c>
      <c r="AI56" s="398"/>
      <c r="AJ56" s="399"/>
      <c r="AK56" s="397">
        <f>AE56*10/100</f>
        <v>30000</v>
      </c>
      <c r="AL56" s="398"/>
      <c r="AM56" s="399"/>
      <c r="AN56" s="397">
        <f>AB56+AH56</f>
        <v>330000</v>
      </c>
      <c r="AO56" s="398"/>
      <c r="AP56" s="399"/>
      <c r="AQ56" s="397">
        <f>AE56+AK56</f>
        <v>330000</v>
      </c>
      <c r="AR56" s="398"/>
      <c r="AS56" s="399"/>
      <c r="AT56" s="400">
        <v>45498</v>
      </c>
      <c r="AU56" s="401"/>
      <c r="AV56" s="402"/>
      <c r="AW56" s="394">
        <f>IF(AT56="","",AT56)</f>
        <v>45498</v>
      </c>
      <c r="AX56" s="395"/>
      <c r="AY56" s="396"/>
      <c r="AZ56" s="386">
        <f>IF($U$9="税込み",AN56,AB56)</f>
        <v>300000</v>
      </c>
      <c r="BA56" s="386"/>
      <c r="BB56" s="386"/>
      <c r="BC56" s="386">
        <f>IF($U$9="税込み",AQ56,AE56)</f>
        <v>300000</v>
      </c>
      <c r="BD56" s="386"/>
      <c r="BE56" s="386"/>
      <c r="BF56" s="350" t="s">
        <v>166</v>
      </c>
      <c r="BG56" s="351"/>
      <c r="BH56" s="351"/>
      <c r="BI56" s="351"/>
      <c r="BJ56" s="351"/>
      <c r="BK56" s="351"/>
      <c r="BL56" s="351"/>
      <c r="BM56" s="351"/>
      <c r="BN56" s="351"/>
      <c r="BO56" s="351"/>
      <c r="BP56" s="351"/>
      <c r="BQ56" s="351"/>
      <c r="BR56" s="351"/>
      <c r="BS56" s="351"/>
      <c r="BT56" s="351"/>
      <c r="BU56" s="351"/>
      <c r="BV56" s="351"/>
      <c r="BW56" s="351"/>
      <c r="BX56" s="351"/>
      <c r="BY56" s="351"/>
      <c r="BZ56" s="351"/>
      <c r="CA56" s="351"/>
      <c r="CB56" s="351"/>
      <c r="CC56" s="351"/>
      <c r="CD56" s="351"/>
      <c r="CE56" s="351"/>
      <c r="CF56" s="351"/>
      <c r="CG56" s="351"/>
      <c r="CH56" s="351"/>
      <c r="CI56" s="352"/>
    </row>
    <row r="57" spans="2:87" x14ac:dyDescent="0.4">
      <c r="B57" s="347">
        <v>2</v>
      </c>
      <c r="C57" s="349"/>
      <c r="D57" s="350" t="s">
        <v>167</v>
      </c>
      <c r="E57" s="351"/>
      <c r="F57" s="351"/>
      <c r="G57" s="351"/>
      <c r="H57" s="351"/>
      <c r="I57" s="351"/>
      <c r="J57" s="351"/>
      <c r="K57" s="351"/>
      <c r="L57" s="351"/>
      <c r="M57" s="352"/>
      <c r="N57" s="355" t="s">
        <v>168</v>
      </c>
      <c r="O57" s="356"/>
      <c r="P57" s="356"/>
      <c r="Q57" s="356"/>
      <c r="R57" s="357"/>
      <c r="S57" s="355" t="s">
        <v>169</v>
      </c>
      <c r="T57" s="356"/>
      <c r="U57" s="356"/>
      <c r="V57" s="356"/>
      <c r="W57" s="357"/>
      <c r="X57" s="355">
        <v>7</v>
      </c>
      <c r="Y57" s="356"/>
      <c r="Z57" s="356"/>
      <c r="AA57" s="357"/>
      <c r="AB57" s="387">
        <v>100000</v>
      </c>
      <c r="AC57" s="388"/>
      <c r="AD57" s="393"/>
      <c r="AE57" s="397">
        <f>AB57*X57</f>
        <v>700000</v>
      </c>
      <c r="AF57" s="398"/>
      <c r="AG57" s="399"/>
      <c r="AH57" s="397">
        <f>AB57*10/100</f>
        <v>10000</v>
      </c>
      <c r="AI57" s="398"/>
      <c r="AJ57" s="399"/>
      <c r="AK57" s="397">
        <f>AE57*10/100</f>
        <v>70000</v>
      </c>
      <c r="AL57" s="398"/>
      <c r="AM57" s="399"/>
      <c r="AN57" s="397">
        <f>AB57+AH57</f>
        <v>110000</v>
      </c>
      <c r="AO57" s="398"/>
      <c r="AP57" s="399"/>
      <c r="AQ57" s="397">
        <f>AE57+AK57</f>
        <v>770000</v>
      </c>
      <c r="AR57" s="398"/>
      <c r="AS57" s="399"/>
      <c r="AT57" s="400">
        <v>45505</v>
      </c>
      <c r="AU57" s="401"/>
      <c r="AV57" s="402"/>
      <c r="AW57" s="394">
        <f>IF(AT57="","",AT57)</f>
        <v>45505</v>
      </c>
      <c r="AX57" s="395"/>
      <c r="AY57" s="396"/>
      <c r="AZ57" s="386">
        <f>IF($U$9="税込み",AN57,AB57)</f>
        <v>100000</v>
      </c>
      <c r="BA57" s="386"/>
      <c r="BB57" s="386"/>
      <c r="BC57" s="386">
        <f>IF($U$9="税込み",AQ57,AE57)</f>
        <v>700000</v>
      </c>
      <c r="BD57" s="386"/>
      <c r="BE57" s="386"/>
      <c r="BF57" s="350" t="s">
        <v>170</v>
      </c>
      <c r="BG57" s="351"/>
      <c r="BH57" s="351"/>
      <c r="BI57" s="351"/>
      <c r="BJ57" s="351"/>
      <c r="BK57" s="351"/>
      <c r="BL57" s="351"/>
      <c r="BM57" s="351"/>
      <c r="BN57" s="351"/>
      <c r="BO57" s="351"/>
      <c r="BP57" s="351"/>
      <c r="BQ57" s="351"/>
      <c r="BR57" s="351"/>
      <c r="BS57" s="351"/>
      <c r="BT57" s="351"/>
      <c r="BU57" s="351"/>
      <c r="BV57" s="351"/>
      <c r="BW57" s="351"/>
      <c r="BX57" s="351"/>
      <c r="BY57" s="351"/>
      <c r="BZ57" s="351"/>
      <c r="CA57" s="351"/>
      <c r="CB57" s="351"/>
      <c r="CC57" s="351"/>
      <c r="CD57" s="351"/>
      <c r="CE57" s="351"/>
      <c r="CF57" s="351"/>
      <c r="CG57" s="351"/>
      <c r="CH57" s="351"/>
      <c r="CI57" s="352"/>
    </row>
    <row r="58" spans="2:87" x14ac:dyDescent="0.4">
      <c r="B58" s="347">
        <v>3</v>
      </c>
      <c r="C58" s="349"/>
      <c r="D58" s="350" t="s">
        <v>171</v>
      </c>
      <c r="E58" s="351"/>
      <c r="F58" s="351"/>
      <c r="G58" s="351"/>
      <c r="H58" s="351"/>
      <c r="I58" s="351"/>
      <c r="J58" s="351"/>
      <c r="K58" s="351"/>
      <c r="L58" s="351"/>
      <c r="M58" s="352"/>
      <c r="N58" s="355" t="s">
        <v>172</v>
      </c>
      <c r="O58" s="356"/>
      <c r="P58" s="356"/>
      <c r="Q58" s="356"/>
      <c r="R58" s="357"/>
      <c r="S58" s="355" t="s">
        <v>169</v>
      </c>
      <c r="T58" s="356"/>
      <c r="U58" s="356"/>
      <c r="V58" s="356"/>
      <c r="W58" s="357"/>
      <c r="X58" s="355">
        <v>8</v>
      </c>
      <c r="Y58" s="356"/>
      <c r="Z58" s="356"/>
      <c r="AA58" s="357"/>
      <c r="AB58" s="387">
        <v>200000</v>
      </c>
      <c r="AC58" s="388"/>
      <c r="AD58" s="393"/>
      <c r="AE58" s="397">
        <f>AB58*X58</f>
        <v>1600000</v>
      </c>
      <c r="AF58" s="398"/>
      <c r="AG58" s="399"/>
      <c r="AH58" s="397">
        <f>AB58*10/100</f>
        <v>20000</v>
      </c>
      <c r="AI58" s="398"/>
      <c r="AJ58" s="399"/>
      <c r="AK58" s="397">
        <f>AE58*10/100</f>
        <v>160000</v>
      </c>
      <c r="AL58" s="398"/>
      <c r="AM58" s="399"/>
      <c r="AN58" s="397">
        <f>AB58+AH58</f>
        <v>220000</v>
      </c>
      <c r="AO58" s="398"/>
      <c r="AP58" s="399"/>
      <c r="AQ58" s="397">
        <f>AE58+AK58</f>
        <v>1760000</v>
      </c>
      <c r="AR58" s="398"/>
      <c r="AS58" s="399"/>
      <c r="AT58" s="400">
        <v>45505</v>
      </c>
      <c r="AU58" s="401"/>
      <c r="AV58" s="402"/>
      <c r="AW58" s="394">
        <f>IF(AT58="","",AT58)</f>
        <v>45505</v>
      </c>
      <c r="AX58" s="395"/>
      <c r="AY58" s="396"/>
      <c r="AZ58" s="386">
        <f>IF($U$9="税込み",AN58,AB58)</f>
        <v>200000</v>
      </c>
      <c r="BA58" s="386"/>
      <c r="BB58" s="386"/>
      <c r="BC58" s="386">
        <f>IF($U$9="税込み",AQ58,AE58)</f>
        <v>1600000</v>
      </c>
      <c r="BD58" s="386"/>
      <c r="BE58" s="386"/>
      <c r="BF58" s="350" t="s">
        <v>173</v>
      </c>
      <c r="BG58" s="351"/>
      <c r="BH58" s="351"/>
      <c r="BI58" s="351"/>
      <c r="BJ58" s="351"/>
      <c r="BK58" s="351"/>
      <c r="BL58" s="351"/>
      <c r="BM58" s="351"/>
      <c r="BN58" s="351"/>
      <c r="BO58" s="351"/>
      <c r="BP58" s="351"/>
      <c r="BQ58" s="351"/>
      <c r="BR58" s="351"/>
      <c r="BS58" s="351"/>
      <c r="BT58" s="351"/>
      <c r="BU58" s="351"/>
      <c r="BV58" s="351"/>
      <c r="BW58" s="351"/>
      <c r="BX58" s="351"/>
      <c r="BY58" s="351"/>
      <c r="BZ58" s="351"/>
      <c r="CA58" s="351"/>
      <c r="CB58" s="351"/>
      <c r="CC58" s="351"/>
      <c r="CD58" s="351"/>
      <c r="CE58" s="351"/>
      <c r="CF58" s="351"/>
      <c r="CG58" s="351"/>
      <c r="CH58" s="351"/>
      <c r="CI58" s="352"/>
    </row>
    <row r="59" spans="2:87" x14ac:dyDescent="0.4">
      <c r="B59" s="347">
        <v>4</v>
      </c>
      <c r="C59" s="349"/>
      <c r="D59" s="350"/>
      <c r="E59" s="351"/>
      <c r="F59" s="351"/>
      <c r="G59" s="351"/>
      <c r="H59" s="351"/>
      <c r="I59" s="351"/>
      <c r="J59" s="351"/>
      <c r="K59" s="351"/>
      <c r="L59" s="351"/>
      <c r="M59" s="352"/>
      <c r="N59" s="355"/>
      <c r="O59" s="356"/>
      <c r="P59" s="356"/>
      <c r="Q59" s="356"/>
      <c r="R59" s="357"/>
      <c r="S59" s="355"/>
      <c r="T59" s="356"/>
      <c r="U59" s="356"/>
      <c r="V59" s="356"/>
      <c r="W59" s="357"/>
      <c r="X59" s="355"/>
      <c r="Y59" s="356"/>
      <c r="Z59" s="356"/>
      <c r="AA59" s="357"/>
      <c r="AB59" s="387"/>
      <c r="AC59" s="388"/>
      <c r="AD59" s="393"/>
      <c r="AE59" s="397">
        <f t="shared" ref="AE59:AE65" si="7">AB59*X59</f>
        <v>0</v>
      </c>
      <c r="AF59" s="398"/>
      <c r="AG59" s="399"/>
      <c r="AH59" s="397">
        <f t="shared" ref="AH59:AH65" si="8">AB59*10/100</f>
        <v>0</v>
      </c>
      <c r="AI59" s="398"/>
      <c r="AJ59" s="399"/>
      <c r="AK59" s="397">
        <f t="shared" ref="AK59:AK65" si="9">AE59*10/100</f>
        <v>0</v>
      </c>
      <c r="AL59" s="398"/>
      <c r="AM59" s="399"/>
      <c r="AN59" s="397">
        <f t="shared" ref="AN59:AN65" si="10">AB59+AH59</f>
        <v>0</v>
      </c>
      <c r="AO59" s="398"/>
      <c r="AP59" s="399"/>
      <c r="AQ59" s="397">
        <f t="shared" ref="AQ59:AQ65" si="11">AE59+AK59</f>
        <v>0</v>
      </c>
      <c r="AR59" s="398"/>
      <c r="AS59" s="399"/>
      <c r="AT59" s="400"/>
      <c r="AU59" s="401"/>
      <c r="AV59" s="402"/>
      <c r="AW59" s="394" t="str">
        <f t="shared" ref="AW59:AW65" si="12">IF(AT59="","",AT59)</f>
        <v/>
      </c>
      <c r="AX59" s="395"/>
      <c r="AY59" s="396"/>
      <c r="AZ59" s="386">
        <f t="shared" ref="AZ59:AZ65" si="13">IF($U$9="税込み",AN59,AB59)</f>
        <v>0</v>
      </c>
      <c r="BA59" s="386"/>
      <c r="BB59" s="386"/>
      <c r="BC59" s="386">
        <f t="shared" ref="BC59:BC65" si="14">IF($U$9="税込み",AQ59,AE59)</f>
        <v>0</v>
      </c>
      <c r="BD59" s="386"/>
      <c r="BE59" s="386"/>
      <c r="BF59" s="350"/>
      <c r="BG59" s="351"/>
      <c r="BH59" s="351"/>
      <c r="BI59" s="351"/>
      <c r="BJ59" s="351"/>
      <c r="BK59" s="351"/>
      <c r="BL59" s="351"/>
      <c r="BM59" s="351"/>
      <c r="BN59" s="351"/>
      <c r="BO59" s="351"/>
      <c r="BP59" s="351"/>
      <c r="BQ59" s="351"/>
      <c r="BR59" s="351"/>
      <c r="BS59" s="351"/>
      <c r="BT59" s="351"/>
      <c r="BU59" s="351"/>
      <c r="BV59" s="351"/>
      <c r="BW59" s="351"/>
      <c r="BX59" s="351"/>
      <c r="BY59" s="351"/>
      <c r="BZ59" s="351"/>
      <c r="CA59" s="351"/>
      <c r="CB59" s="351"/>
      <c r="CC59" s="351"/>
      <c r="CD59" s="351"/>
      <c r="CE59" s="351"/>
      <c r="CF59" s="351"/>
      <c r="CG59" s="351"/>
      <c r="CH59" s="351"/>
      <c r="CI59" s="352"/>
    </row>
    <row r="60" spans="2:87" x14ac:dyDescent="0.4">
      <c r="B60" s="347">
        <v>5</v>
      </c>
      <c r="C60" s="349"/>
      <c r="D60" s="350"/>
      <c r="E60" s="351"/>
      <c r="F60" s="351"/>
      <c r="G60" s="351"/>
      <c r="H60" s="351"/>
      <c r="I60" s="351"/>
      <c r="J60" s="351"/>
      <c r="K60" s="351"/>
      <c r="L60" s="351"/>
      <c r="M60" s="352"/>
      <c r="N60" s="355"/>
      <c r="O60" s="356"/>
      <c r="P60" s="356"/>
      <c r="Q60" s="356"/>
      <c r="R60" s="357"/>
      <c r="S60" s="355"/>
      <c r="T60" s="356"/>
      <c r="U60" s="356"/>
      <c r="V60" s="356"/>
      <c r="W60" s="357"/>
      <c r="X60" s="355"/>
      <c r="Y60" s="356"/>
      <c r="Z60" s="356"/>
      <c r="AA60" s="357"/>
      <c r="AB60" s="387"/>
      <c r="AC60" s="388"/>
      <c r="AD60" s="393"/>
      <c r="AE60" s="397">
        <f t="shared" si="7"/>
        <v>0</v>
      </c>
      <c r="AF60" s="398"/>
      <c r="AG60" s="399"/>
      <c r="AH60" s="397">
        <f t="shared" si="8"/>
        <v>0</v>
      </c>
      <c r="AI60" s="398"/>
      <c r="AJ60" s="399"/>
      <c r="AK60" s="397">
        <f t="shared" si="9"/>
        <v>0</v>
      </c>
      <c r="AL60" s="398"/>
      <c r="AM60" s="399"/>
      <c r="AN60" s="397">
        <f t="shared" si="10"/>
        <v>0</v>
      </c>
      <c r="AO60" s="398"/>
      <c r="AP60" s="399"/>
      <c r="AQ60" s="397">
        <f t="shared" si="11"/>
        <v>0</v>
      </c>
      <c r="AR60" s="398"/>
      <c r="AS60" s="399"/>
      <c r="AT60" s="400"/>
      <c r="AU60" s="401"/>
      <c r="AV60" s="402"/>
      <c r="AW60" s="394" t="str">
        <f t="shared" si="12"/>
        <v/>
      </c>
      <c r="AX60" s="395"/>
      <c r="AY60" s="396"/>
      <c r="AZ60" s="386">
        <f t="shared" si="13"/>
        <v>0</v>
      </c>
      <c r="BA60" s="386"/>
      <c r="BB60" s="386"/>
      <c r="BC60" s="386">
        <f t="shared" si="14"/>
        <v>0</v>
      </c>
      <c r="BD60" s="386"/>
      <c r="BE60" s="386"/>
      <c r="BF60" s="350"/>
      <c r="BG60" s="351"/>
      <c r="BH60" s="351"/>
      <c r="BI60" s="351"/>
      <c r="BJ60" s="351"/>
      <c r="BK60" s="351"/>
      <c r="BL60" s="351"/>
      <c r="BM60" s="351"/>
      <c r="BN60" s="351"/>
      <c r="BO60" s="351"/>
      <c r="BP60" s="351"/>
      <c r="BQ60" s="351"/>
      <c r="BR60" s="351"/>
      <c r="BS60" s="351"/>
      <c r="BT60" s="351"/>
      <c r="BU60" s="351"/>
      <c r="BV60" s="351"/>
      <c r="BW60" s="351"/>
      <c r="BX60" s="351"/>
      <c r="BY60" s="351"/>
      <c r="BZ60" s="351"/>
      <c r="CA60" s="351"/>
      <c r="CB60" s="351"/>
      <c r="CC60" s="351"/>
      <c r="CD60" s="351"/>
      <c r="CE60" s="351"/>
      <c r="CF60" s="351"/>
      <c r="CG60" s="351"/>
      <c r="CH60" s="351"/>
      <c r="CI60" s="352"/>
    </row>
    <row r="61" spans="2:87" x14ac:dyDescent="0.4">
      <c r="B61" s="347">
        <v>6</v>
      </c>
      <c r="C61" s="349"/>
      <c r="D61" s="350"/>
      <c r="E61" s="351"/>
      <c r="F61" s="351"/>
      <c r="G61" s="351"/>
      <c r="H61" s="351"/>
      <c r="I61" s="351"/>
      <c r="J61" s="351"/>
      <c r="K61" s="351"/>
      <c r="L61" s="351"/>
      <c r="M61" s="352"/>
      <c r="N61" s="355"/>
      <c r="O61" s="356"/>
      <c r="P61" s="356"/>
      <c r="Q61" s="356"/>
      <c r="R61" s="357"/>
      <c r="S61" s="355"/>
      <c r="T61" s="356"/>
      <c r="U61" s="356"/>
      <c r="V61" s="356"/>
      <c r="W61" s="357"/>
      <c r="X61" s="355"/>
      <c r="Y61" s="356"/>
      <c r="Z61" s="356"/>
      <c r="AA61" s="357"/>
      <c r="AB61" s="387"/>
      <c r="AC61" s="388"/>
      <c r="AD61" s="393"/>
      <c r="AE61" s="397">
        <f t="shared" si="7"/>
        <v>0</v>
      </c>
      <c r="AF61" s="398"/>
      <c r="AG61" s="399"/>
      <c r="AH61" s="397">
        <f t="shared" si="8"/>
        <v>0</v>
      </c>
      <c r="AI61" s="398"/>
      <c r="AJ61" s="399"/>
      <c r="AK61" s="397">
        <f t="shared" si="9"/>
        <v>0</v>
      </c>
      <c r="AL61" s="398"/>
      <c r="AM61" s="399"/>
      <c r="AN61" s="397">
        <f t="shared" si="10"/>
        <v>0</v>
      </c>
      <c r="AO61" s="398"/>
      <c r="AP61" s="399"/>
      <c r="AQ61" s="397">
        <f t="shared" si="11"/>
        <v>0</v>
      </c>
      <c r="AR61" s="398"/>
      <c r="AS61" s="399"/>
      <c r="AT61" s="400"/>
      <c r="AU61" s="401"/>
      <c r="AV61" s="402"/>
      <c r="AW61" s="394" t="str">
        <f t="shared" si="12"/>
        <v/>
      </c>
      <c r="AX61" s="395"/>
      <c r="AY61" s="396"/>
      <c r="AZ61" s="386">
        <f t="shared" si="13"/>
        <v>0</v>
      </c>
      <c r="BA61" s="386"/>
      <c r="BB61" s="386"/>
      <c r="BC61" s="386">
        <f t="shared" si="14"/>
        <v>0</v>
      </c>
      <c r="BD61" s="386"/>
      <c r="BE61" s="386"/>
      <c r="BF61" s="350"/>
      <c r="BG61" s="351"/>
      <c r="BH61" s="351"/>
      <c r="BI61" s="351"/>
      <c r="BJ61" s="351"/>
      <c r="BK61" s="351"/>
      <c r="BL61" s="351"/>
      <c r="BM61" s="351"/>
      <c r="BN61" s="351"/>
      <c r="BO61" s="351"/>
      <c r="BP61" s="351"/>
      <c r="BQ61" s="351"/>
      <c r="BR61" s="351"/>
      <c r="BS61" s="351"/>
      <c r="BT61" s="351"/>
      <c r="BU61" s="351"/>
      <c r="BV61" s="351"/>
      <c r="BW61" s="351"/>
      <c r="BX61" s="351"/>
      <c r="BY61" s="351"/>
      <c r="BZ61" s="351"/>
      <c r="CA61" s="351"/>
      <c r="CB61" s="351"/>
      <c r="CC61" s="351"/>
      <c r="CD61" s="351"/>
      <c r="CE61" s="351"/>
      <c r="CF61" s="351"/>
      <c r="CG61" s="351"/>
      <c r="CH61" s="351"/>
      <c r="CI61" s="352"/>
    </row>
    <row r="62" spans="2:87" x14ac:dyDescent="0.4">
      <c r="B62" s="347">
        <v>7</v>
      </c>
      <c r="C62" s="349"/>
      <c r="D62" s="350"/>
      <c r="E62" s="351"/>
      <c r="F62" s="351"/>
      <c r="G62" s="351"/>
      <c r="H62" s="351"/>
      <c r="I62" s="351"/>
      <c r="J62" s="351"/>
      <c r="K62" s="351"/>
      <c r="L62" s="351"/>
      <c r="M62" s="352"/>
      <c r="N62" s="355"/>
      <c r="O62" s="356"/>
      <c r="P62" s="356"/>
      <c r="Q62" s="356"/>
      <c r="R62" s="357"/>
      <c r="S62" s="355"/>
      <c r="T62" s="356"/>
      <c r="U62" s="356"/>
      <c r="V62" s="356"/>
      <c r="W62" s="357"/>
      <c r="X62" s="355"/>
      <c r="Y62" s="356"/>
      <c r="Z62" s="356"/>
      <c r="AA62" s="357"/>
      <c r="AB62" s="387"/>
      <c r="AC62" s="388"/>
      <c r="AD62" s="393"/>
      <c r="AE62" s="397">
        <f t="shared" si="7"/>
        <v>0</v>
      </c>
      <c r="AF62" s="398"/>
      <c r="AG62" s="399"/>
      <c r="AH62" s="397">
        <f t="shared" si="8"/>
        <v>0</v>
      </c>
      <c r="AI62" s="398"/>
      <c r="AJ62" s="399"/>
      <c r="AK62" s="397">
        <f t="shared" si="9"/>
        <v>0</v>
      </c>
      <c r="AL62" s="398"/>
      <c r="AM62" s="399"/>
      <c r="AN62" s="397">
        <f t="shared" si="10"/>
        <v>0</v>
      </c>
      <c r="AO62" s="398"/>
      <c r="AP62" s="399"/>
      <c r="AQ62" s="397">
        <f t="shared" si="11"/>
        <v>0</v>
      </c>
      <c r="AR62" s="398"/>
      <c r="AS62" s="399"/>
      <c r="AT62" s="400"/>
      <c r="AU62" s="401"/>
      <c r="AV62" s="402"/>
      <c r="AW62" s="394" t="str">
        <f t="shared" si="12"/>
        <v/>
      </c>
      <c r="AX62" s="395"/>
      <c r="AY62" s="396"/>
      <c r="AZ62" s="386">
        <f t="shared" si="13"/>
        <v>0</v>
      </c>
      <c r="BA62" s="386"/>
      <c r="BB62" s="386"/>
      <c r="BC62" s="386">
        <f t="shared" si="14"/>
        <v>0</v>
      </c>
      <c r="BD62" s="386"/>
      <c r="BE62" s="386"/>
      <c r="BF62" s="350"/>
      <c r="BG62" s="351"/>
      <c r="BH62" s="351"/>
      <c r="BI62" s="351"/>
      <c r="BJ62" s="351"/>
      <c r="BK62" s="351"/>
      <c r="BL62" s="351"/>
      <c r="BM62" s="351"/>
      <c r="BN62" s="351"/>
      <c r="BO62" s="351"/>
      <c r="BP62" s="351"/>
      <c r="BQ62" s="351"/>
      <c r="BR62" s="351"/>
      <c r="BS62" s="351"/>
      <c r="BT62" s="351"/>
      <c r="BU62" s="351"/>
      <c r="BV62" s="351"/>
      <c r="BW62" s="351"/>
      <c r="BX62" s="351"/>
      <c r="BY62" s="351"/>
      <c r="BZ62" s="351"/>
      <c r="CA62" s="351"/>
      <c r="CB62" s="351"/>
      <c r="CC62" s="351"/>
      <c r="CD62" s="351"/>
      <c r="CE62" s="351"/>
      <c r="CF62" s="351"/>
      <c r="CG62" s="351"/>
      <c r="CH62" s="351"/>
      <c r="CI62" s="352"/>
    </row>
    <row r="63" spans="2:87" x14ac:dyDescent="0.4">
      <c r="B63" s="347">
        <v>8</v>
      </c>
      <c r="C63" s="349"/>
      <c r="D63" s="350"/>
      <c r="E63" s="351"/>
      <c r="F63" s="351"/>
      <c r="G63" s="351"/>
      <c r="H63" s="351"/>
      <c r="I63" s="351"/>
      <c r="J63" s="351"/>
      <c r="K63" s="351"/>
      <c r="L63" s="351"/>
      <c r="M63" s="352"/>
      <c r="N63" s="355"/>
      <c r="O63" s="356"/>
      <c r="P63" s="356"/>
      <c r="Q63" s="356"/>
      <c r="R63" s="357"/>
      <c r="S63" s="355"/>
      <c r="T63" s="356"/>
      <c r="U63" s="356"/>
      <c r="V63" s="356"/>
      <c r="W63" s="357"/>
      <c r="X63" s="355"/>
      <c r="Y63" s="356"/>
      <c r="Z63" s="356"/>
      <c r="AA63" s="357"/>
      <c r="AB63" s="387"/>
      <c r="AC63" s="388"/>
      <c r="AD63" s="393"/>
      <c r="AE63" s="397">
        <f t="shared" si="7"/>
        <v>0</v>
      </c>
      <c r="AF63" s="398"/>
      <c r="AG63" s="399"/>
      <c r="AH63" s="397">
        <f t="shared" si="8"/>
        <v>0</v>
      </c>
      <c r="AI63" s="398"/>
      <c r="AJ63" s="399"/>
      <c r="AK63" s="397">
        <f t="shared" si="9"/>
        <v>0</v>
      </c>
      <c r="AL63" s="398"/>
      <c r="AM63" s="399"/>
      <c r="AN63" s="397">
        <f t="shared" si="10"/>
        <v>0</v>
      </c>
      <c r="AO63" s="398"/>
      <c r="AP63" s="399"/>
      <c r="AQ63" s="397">
        <f t="shared" si="11"/>
        <v>0</v>
      </c>
      <c r="AR63" s="398"/>
      <c r="AS63" s="399"/>
      <c r="AT63" s="400"/>
      <c r="AU63" s="401"/>
      <c r="AV63" s="402"/>
      <c r="AW63" s="394" t="str">
        <f t="shared" si="12"/>
        <v/>
      </c>
      <c r="AX63" s="395"/>
      <c r="AY63" s="396"/>
      <c r="AZ63" s="386">
        <f t="shared" si="13"/>
        <v>0</v>
      </c>
      <c r="BA63" s="386"/>
      <c r="BB63" s="386"/>
      <c r="BC63" s="386">
        <f t="shared" si="14"/>
        <v>0</v>
      </c>
      <c r="BD63" s="386"/>
      <c r="BE63" s="386"/>
      <c r="BF63" s="350"/>
      <c r="BG63" s="351"/>
      <c r="BH63" s="351"/>
      <c r="BI63" s="351"/>
      <c r="BJ63" s="351"/>
      <c r="BK63" s="351"/>
      <c r="BL63" s="351"/>
      <c r="BM63" s="351"/>
      <c r="BN63" s="351"/>
      <c r="BO63" s="351"/>
      <c r="BP63" s="351"/>
      <c r="BQ63" s="351"/>
      <c r="BR63" s="351"/>
      <c r="BS63" s="351"/>
      <c r="BT63" s="351"/>
      <c r="BU63" s="351"/>
      <c r="BV63" s="351"/>
      <c r="BW63" s="351"/>
      <c r="BX63" s="351"/>
      <c r="BY63" s="351"/>
      <c r="BZ63" s="351"/>
      <c r="CA63" s="351"/>
      <c r="CB63" s="351"/>
      <c r="CC63" s="351"/>
      <c r="CD63" s="351"/>
      <c r="CE63" s="351"/>
      <c r="CF63" s="351"/>
      <c r="CG63" s="351"/>
      <c r="CH63" s="351"/>
      <c r="CI63" s="352"/>
    </row>
    <row r="64" spans="2:87" x14ac:dyDescent="0.4">
      <c r="B64" s="347">
        <v>9</v>
      </c>
      <c r="C64" s="349"/>
      <c r="D64" s="350"/>
      <c r="E64" s="351"/>
      <c r="F64" s="351"/>
      <c r="G64" s="351"/>
      <c r="H64" s="351"/>
      <c r="I64" s="351"/>
      <c r="J64" s="351"/>
      <c r="K64" s="351"/>
      <c r="L64" s="351"/>
      <c r="M64" s="352"/>
      <c r="N64" s="355"/>
      <c r="O64" s="356"/>
      <c r="P64" s="356"/>
      <c r="Q64" s="356"/>
      <c r="R64" s="357"/>
      <c r="S64" s="355"/>
      <c r="T64" s="356"/>
      <c r="U64" s="356"/>
      <c r="V64" s="356"/>
      <c r="W64" s="357"/>
      <c r="X64" s="355"/>
      <c r="Y64" s="356"/>
      <c r="Z64" s="356"/>
      <c r="AA64" s="357"/>
      <c r="AB64" s="387"/>
      <c r="AC64" s="388"/>
      <c r="AD64" s="393"/>
      <c r="AE64" s="397">
        <f t="shared" si="7"/>
        <v>0</v>
      </c>
      <c r="AF64" s="398"/>
      <c r="AG64" s="399"/>
      <c r="AH64" s="397">
        <f t="shared" si="8"/>
        <v>0</v>
      </c>
      <c r="AI64" s="398"/>
      <c r="AJ64" s="399"/>
      <c r="AK64" s="397">
        <f t="shared" si="9"/>
        <v>0</v>
      </c>
      <c r="AL64" s="398"/>
      <c r="AM64" s="399"/>
      <c r="AN64" s="397">
        <f t="shared" si="10"/>
        <v>0</v>
      </c>
      <c r="AO64" s="398"/>
      <c r="AP64" s="399"/>
      <c r="AQ64" s="397">
        <f t="shared" si="11"/>
        <v>0</v>
      </c>
      <c r="AR64" s="398"/>
      <c r="AS64" s="399"/>
      <c r="AT64" s="400"/>
      <c r="AU64" s="401"/>
      <c r="AV64" s="402"/>
      <c r="AW64" s="394" t="str">
        <f t="shared" si="12"/>
        <v/>
      </c>
      <c r="AX64" s="395"/>
      <c r="AY64" s="396"/>
      <c r="AZ64" s="386">
        <f t="shared" si="13"/>
        <v>0</v>
      </c>
      <c r="BA64" s="386"/>
      <c r="BB64" s="386"/>
      <c r="BC64" s="386">
        <f t="shared" si="14"/>
        <v>0</v>
      </c>
      <c r="BD64" s="386"/>
      <c r="BE64" s="386"/>
      <c r="BF64" s="350"/>
      <c r="BG64" s="351"/>
      <c r="BH64" s="351"/>
      <c r="BI64" s="351"/>
      <c r="BJ64" s="351"/>
      <c r="BK64" s="351"/>
      <c r="BL64" s="351"/>
      <c r="BM64" s="351"/>
      <c r="BN64" s="351"/>
      <c r="BO64" s="351"/>
      <c r="BP64" s="351"/>
      <c r="BQ64" s="351"/>
      <c r="BR64" s="351"/>
      <c r="BS64" s="351"/>
      <c r="BT64" s="351"/>
      <c r="BU64" s="351"/>
      <c r="BV64" s="351"/>
      <c r="BW64" s="351"/>
      <c r="BX64" s="351"/>
      <c r="BY64" s="351"/>
      <c r="BZ64" s="351"/>
      <c r="CA64" s="351"/>
      <c r="CB64" s="351"/>
      <c r="CC64" s="351"/>
      <c r="CD64" s="351"/>
      <c r="CE64" s="351"/>
      <c r="CF64" s="351"/>
      <c r="CG64" s="351"/>
      <c r="CH64" s="351"/>
      <c r="CI64" s="352"/>
    </row>
    <row r="65" spans="2:89" x14ac:dyDescent="0.4">
      <c r="B65" s="347">
        <v>10</v>
      </c>
      <c r="C65" s="349"/>
      <c r="D65" s="350"/>
      <c r="E65" s="351"/>
      <c r="F65" s="351"/>
      <c r="G65" s="351"/>
      <c r="H65" s="351"/>
      <c r="I65" s="351"/>
      <c r="J65" s="351"/>
      <c r="K65" s="351"/>
      <c r="L65" s="351"/>
      <c r="M65" s="352"/>
      <c r="N65" s="355"/>
      <c r="O65" s="356"/>
      <c r="P65" s="356"/>
      <c r="Q65" s="356"/>
      <c r="R65" s="357"/>
      <c r="S65" s="355"/>
      <c r="T65" s="356"/>
      <c r="U65" s="356"/>
      <c r="V65" s="356"/>
      <c r="W65" s="357"/>
      <c r="X65" s="355"/>
      <c r="Y65" s="356"/>
      <c r="Z65" s="356"/>
      <c r="AA65" s="357"/>
      <c r="AB65" s="387"/>
      <c r="AC65" s="388"/>
      <c r="AD65" s="393"/>
      <c r="AE65" s="397">
        <f t="shared" si="7"/>
        <v>0</v>
      </c>
      <c r="AF65" s="398"/>
      <c r="AG65" s="399"/>
      <c r="AH65" s="397">
        <f t="shared" si="8"/>
        <v>0</v>
      </c>
      <c r="AI65" s="398"/>
      <c r="AJ65" s="399"/>
      <c r="AK65" s="397">
        <f t="shared" si="9"/>
        <v>0</v>
      </c>
      <c r="AL65" s="398"/>
      <c r="AM65" s="399"/>
      <c r="AN65" s="397">
        <f t="shared" si="10"/>
        <v>0</v>
      </c>
      <c r="AO65" s="398"/>
      <c r="AP65" s="399"/>
      <c r="AQ65" s="397">
        <f t="shared" si="11"/>
        <v>0</v>
      </c>
      <c r="AR65" s="398"/>
      <c r="AS65" s="399"/>
      <c r="AT65" s="400"/>
      <c r="AU65" s="401"/>
      <c r="AV65" s="402"/>
      <c r="AW65" s="394" t="str">
        <f t="shared" si="12"/>
        <v/>
      </c>
      <c r="AX65" s="395"/>
      <c r="AY65" s="396"/>
      <c r="AZ65" s="386">
        <f t="shared" si="13"/>
        <v>0</v>
      </c>
      <c r="BA65" s="386"/>
      <c r="BB65" s="386"/>
      <c r="BC65" s="386">
        <f t="shared" si="14"/>
        <v>0</v>
      </c>
      <c r="BD65" s="386"/>
      <c r="BE65" s="386"/>
      <c r="BF65" s="350"/>
      <c r="BG65" s="351"/>
      <c r="BH65" s="351"/>
      <c r="BI65" s="351"/>
      <c r="BJ65" s="351"/>
      <c r="BK65" s="351"/>
      <c r="BL65" s="351"/>
      <c r="BM65" s="351"/>
      <c r="BN65" s="351"/>
      <c r="BO65" s="351"/>
      <c r="BP65" s="351"/>
      <c r="BQ65" s="351"/>
      <c r="BR65" s="351"/>
      <c r="BS65" s="351"/>
      <c r="BT65" s="351"/>
      <c r="BU65" s="351"/>
      <c r="BV65" s="351"/>
      <c r="BW65" s="351"/>
      <c r="BX65" s="351"/>
      <c r="BY65" s="351"/>
      <c r="BZ65" s="351"/>
      <c r="CA65" s="351"/>
      <c r="CB65" s="351"/>
      <c r="CC65" s="351"/>
      <c r="CD65" s="351"/>
      <c r="CE65" s="351"/>
      <c r="CF65" s="351"/>
      <c r="CG65" s="351"/>
      <c r="CH65" s="351"/>
      <c r="CI65" s="352"/>
    </row>
    <row r="66" spans="2:89" s="88" customFormat="1" x14ac:dyDescent="0.4">
      <c r="B66" s="85"/>
    </row>
    <row r="67" spans="2:89" x14ac:dyDescent="0.4">
      <c r="B67" s="403" t="s">
        <v>174</v>
      </c>
      <c r="C67" s="403"/>
      <c r="D67" s="403"/>
      <c r="E67" s="403"/>
      <c r="F67" s="403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</row>
    <row r="68" spans="2:89" x14ac:dyDescent="0.4">
      <c r="C68" s="378" t="s">
        <v>175</v>
      </c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92"/>
      <c r="AB68" s="347" t="s">
        <v>153</v>
      </c>
      <c r="AC68" s="348"/>
      <c r="AD68" s="348"/>
      <c r="AE68" s="348"/>
      <c r="AF68" s="348"/>
      <c r="AG68" s="349"/>
      <c r="AH68" s="347" t="s">
        <v>154</v>
      </c>
      <c r="AI68" s="348"/>
      <c r="AJ68" s="348"/>
      <c r="AK68" s="348"/>
      <c r="AL68" s="348"/>
      <c r="AM68" s="349"/>
      <c r="AN68" s="347" t="s">
        <v>155</v>
      </c>
      <c r="AO68" s="348"/>
      <c r="AP68" s="348"/>
      <c r="AQ68" s="348"/>
      <c r="AR68" s="348"/>
      <c r="AS68" s="349"/>
      <c r="AZ68" s="347" t="s">
        <v>148</v>
      </c>
      <c r="BA68" s="348"/>
      <c r="BB68" s="348"/>
      <c r="BC68" s="348"/>
      <c r="BD68" s="348"/>
      <c r="BE68" s="349"/>
    </row>
    <row r="69" spans="2:89" x14ac:dyDescent="0.4">
      <c r="B69" s="347" t="s">
        <v>142</v>
      </c>
      <c r="C69" s="349"/>
      <c r="D69" s="347" t="s">
        <v>176</v>
      </c>
      <c r="E69" s="348"/>
      <c r="F69" s="348"/>
      <c r="G69" s="348"/>
      <c r="H69" s="348"/>
      <c r="I69" s="348"/>
      <c r="J69" s="348"/>
      <c r="K69" s="348"/>
      <c r="L69" s="348"/>
      <c r="M69" s="349"/>
      <c r="N69" s="347" t="s">
        <v>177</v>
      </c>
      <c r="O69" s="348"/>
      <c r="P69" s="348"/>
      <c r="Q69" s="348"/>
      <c r="R69" s="349"/>
      <c r="S69" s="347" t="s">
        <v>159</v>
      </c>
      <c r="T69" s="349"/>
      <c r="U69" s="347" t="s">
        <v>178</v>
      </c>
      <c r="V69" s="349"/>
      <c r="W69" s="347" t="s">
        <v>179</v>
      </c>
      <c r="X69" s="348"/>
      <c r="Y69" s="348"/>
      <c r="Z69" s="348"/>
      <c r="AA69" s="349"/>
      <c r="AB69" s="347" t="s">
        <v>160</v>
      </c>
      <c r="AC69" s="348"/>
      <c r="AD69" s="349"/>
      <c r="AE69" s="347" t="s">
        <v>8</v>
      </c>
      <c r="AF69" s="348"/>
      <c r="AG69" s="349"/>
      <c r="AH69" s="347" t="s">
        <v>160</v>
      </c>
      <c r="AI69" s="348"/>
      <c r="AJ69" s="349"/>
      <c r="AK69" s="347" t="s">
        <v>8</v>
      </c>
      <c r="AL69" s="348"/>
      <c r="AM69" s="349"/>
      <c r="AN69" s="347" t="s">
        <v>160</v>
      </c>
      <c r="AO69" s="348"/>
      <c r="AP69" s="349"/>
      <c r="AQ69" s="347" t="s">
        <v>8</v>
      </c>
      <c r="AR69" s="348"/>
      <c r="AS69" s="349"/>
      <c r="AT69" s="347" t="s">
        <v>180</v>
      </c>
      <c r="AU69" s="348"/>
      <c r="AV69" s="349"/>
      <c r="AW69" s="347" t="s">
        <v>5</v>
      </c>
      <c r="AX69" s="348"/>
      <c r="AY69" s="349"/>
      <c r="AZ69" s="347" t="s">
        <v>160</v>
      </c>
      <c r="BA69" s="348"/>
      <c r="BB69" s="349"/>
      <c r="BC69" s="347" t="s">
        <v>8</v>
      </c>
      <c r="BD69" s="348"/>
      <c r="BE69" s="349"/>
      <c r="BF69" s="345" t="s">
        <v>178</v>
      </c>
      <c r="BG69" s="345"/>
      <c r="BH69" s="347" t="s">
        <v>181</v>
      </c>
      <c r="BI69" s="348"/>
      <c r="BJ69" s="348"/>
      <c r="BK69" s="348"/>
      <c r="BL69" s="348"/>
      <c r="BM69" s="348"/>
      <c r="BN69" s="348"/>
      <c r="BO69" s="348"/>
      <c r="BP69" s="348"/>
      <c r="BQ69" s="349"/>
      <c r="BR69" s="347" t="s">
        <v>182</v>
      </c>
      <c r="BS69" s="348"/>
      <c r="BT69" s="348"/>
      <c r="BU69" s="348"/>
      <c r="BV69" s="348"/>
      <c r="BW69" s="348"/>
      <c r="BX69" s="348"/>
      <c r="BY69" s="348"/>
      <c r="BZ69" s="348"/>
      <c r="CA69" s="349"/>
      <c r="CB69" s="347" t="s">
        <v>183</v>
      </c>
      <c r="CC69" s="348"/>
      <c r="CD69" s="348"/>
      <c r="CE69" s="348"/>
      <c r="CF69" s="348"/>
      <c r="CG69" s="348"/>
      <c r="CH69" s="348"/>
      <c r="CI69" s="348"/>
      <c r="CJ69" s="348"/>
      <c r="CK69" s="349"/>
    </row>
    <row r="70" spans="2:89" x14ac:dyDescent="0.4">
      <c r="B70" s="347">
        <v>1</v>
      </c>
      <c r="C70" s="349"/>
      <c r="D70" s="350" t="s">
        <v>184</v>
      </c>
      <c r="E70" s="351"/>
      <c r="F70" s="351"/>
      <c r="G70" s="351"/>
      <c r="H70" s="351"/>
      <c r="I70" s="351"/>
      <c r="J70" s="351"/>
      <c r="K70" s="351"/>
      <c r="L70" s="351"/>
      <c r="M70" s="352"/>
      <c r="N70" s="355" t="s">
        <v>185</v>
      </c>
      <c r="O70" s="356"/>
      <c r="P70" s="356"/>
      <c r="Q70" s="356"/>
      <c r="R70" s="357"/>
      <c r="S70" s="404">
        <v>50</v>
      </c>
      <c r="T70" s="405"/>
      <c r="U70" s="355" t="s">
        <v>186</v>
      </c>
      <c r="V70" s="357"/>
      <c r="W70" s="355" t="s">
        <v>187</v>
      </c>
      <c r="X70" s="356"/>
      <c r="Y70" s="356"/>
      <c r="Z70" s="356"/>
      <c r="AA70" s="357"/>
      <c r="AB70" s="406">
        <v>5000</v>
      </c>
      <c r="AC70" s="407"/>
      <c r="AD70" s="408"/>
      <c r="AE70" s="397">
        <f>AB70*S70</f>
        <v>250000</v>
      </c>
      <c r="AF70" s="398"/>
      <c r="AG70" s="399"/>
      <c r="AH70" s="397">
        <f>AB70*10/100</f>
        <v>500</v>
      </c>
      <c r="AI70" s="398"/>
      <c r="AJ70" s="399"/>
      <c r="AK70" s="397">
        <f>AE70*10/100</f>
        <v>25000</v>
      </c>
      <c r="AL70" s="398"/>
      <c r="AM70" s="399"/>
      <c r="AN70" s="397">
        <f>AB70+AH70</f>
        <v>5500</v>
      </c>
      <c r="AO70" s="398"/>
      <c r="AP70" s="399"/>
      <c r="AQ70" s="397">
        <f>AE70+AK70</f>
        <v>275000</v>
      </c>
      <c r="AR70" s="398"/>
      <c r="AS70" s="399"/>
      <c r="AT70" s="400">
        <v>45566</v>
      </c>
      <c r="AU70" s="401"/>
      <c r="AV70" s="402"/>
      <c r="AW70" s="394">
        <f>IF(AT70="","",AT70)</f>
        <v>45566</v>
      </c>
      <c r="AX70" s="395"/>
      <c r="AY70" s="396"/>
      <c r="AZ70" s="409">
        <f>IF($U$9="税込み",AN70,AB70)</f>
        <v>5000</v>
      </c>
      <c r="BA70" s="410"/>
      <c r="BB70" s="411"/>
      <c r="BC70" s="409">
        <f>IF($U$9="税込み",AQ70,AE70)</f>
        <v>250000</v>
      </c>
      <c r="BD70" s="410"/>
      <c r="BE70" s="411"/>
      <c r="BF70" s="412" t="str">
        <f>IF(U70="式",S70&amp;U70,S70&amp;U70)</f>
        <v>50式</v>
      </c>
      <c r="BG70" s="412"/>
      <c r="BH70" s="355" t="s">
        <v>188</v>
      </c>
      <c r="BI70" s="356"/>
      <c r="BJ70" s="356"/>
      <c r="BK70" s="356"/>
      <c r="BL70" s="356"/>
      <c r="BM70" s="356"/>
      <c r="BN70" s="356"/>
      <c r="BO70" s="356"/>
      <c r="BP70" s="356"/>
      <c r="BQ70" s="357"/>
      <c r="BR70" s="355" t="s">
        <v>189</v>
      </c>
      <c r="BS70" s="356"/>
      <c r="BT70" s="356"/>
      <c r="BU70" s="356"/>
      <c r="BV70" s="356"/>
      <c r="BW70" s="356"/>
      <c r="BX70" s="356"/>
      <c r="BY70" s="356"/>
      <c r="BZ70" s="356"/>
      <c r="CA70" s="357"/>
      <c r="CB70" s="355" t="s">
        <v>190</v>
      </c>
      <c r="CC70" s="356"/>
      <c r="CD70" s="356"/>
      <c r="CE70" s="356"/>
      <c r="CF70" s="356"/>
      <c r="CG70" s="356"/>
      <c r="CH70" s="356"/>
      <c r="CI70" s="356"/>
      <c r="CJ70" s="356"/>
      <c r="CK70" s="357"/>
    </row>
    <row r="71" spans="2:89" x14ac:dyDescent="0.4">
      <c r="B71" s="347">
        <v>2</v>
      </c>
      <c r="C71" s="349"/>
      <c r="D71" s="350" t="s">
        <v>191</v>
      </c>
      <c r="E71" s="351"/>
      <c r="F71" s="351"/>
      <c r="G71" s="351"/>
      <c r="H71" s="351"/>
      <c r="I71" s="351"/>
      <c r="J71" s="351"/>
      <c r="K71" s="351"/>
      <c r="L71" s="351"/>
      <c r="M71" s="352"/>
      <c r="N71" s="355" t="s">
        <v>192</v>
      </c>
      <c r="O71" s="356"/>
      <c r="P71" s="356"/>
      <c r="Q71" s="356"/>
      <c r="R71" s="357"/>
      <c r="S71" s="404">
        <v>200</v>
      </c>
      <c r="T71" s="405"/>
      <c r="U71" s="355" t="s">
        <v>193</v>
      </c>
      <c r="V71" s="357"/>
      <c r="W71" s="355" t="s">
        <v>187</v>
      </c>
      <c r="X71" s="356"/>
      <c r="Y71" s="356"/>
      <c r="Z71" s="356"/>
      <c r="AA71" s="357"/>
      <c r="AB71" s="406">
        <v>15</v>
      </c>
      <c r="AC71" s="407"/>
      <c r="AD71" s="408"/>
      <c r="AE71" s="397">
        <f>AB71*S71</f>
        <v>3000</v>
      </c>
      <c r="AF71" s="398"/>
      <c r="AG71" s="399"/>
      <c r="AH71" s="397">
        <f>AB71*10/100</f>
        <v>1.5</v>
      </c>
      <c r="AI71" s="398"/>
      <c r="AJ71" s="399"/>
      <c r="AK71" s="397">
        <f>AE71*10/100</f>
        <v>300</v>
      </c>
      <c r="AL71" s="398"/>
      <c r="AM71" s="399"/>
      <c r="AN71" s="397">
        <f>AB71+AH71</f>
        <v>16.5</v>
      </c>
      <c r="AO71" s="398"/>
      <c r="AP71" s="399"/>
      <c r="AQ71" s="397">
        <f>AE71+AK71</f>
        <v>3300</v>
      </c>
      <c r="AR71" s="398"/>
      <c r="AS71" s="399"/>
      <c r="AT71" s="400">
        <v>45566</v>
      </c>
      <c r="AU71" s="401"/>
      <c r="AV71" s="402"/>
      <c r="AW71" s="394">
        <f>IF(AT71="","",AT71)</f>
        <v>45566</v>
      </c>
      <c r="AX71" s="395"/>
      <c r="AY71" s="396"/>
      <c r="AZ71" s="409">
        <f>IF($U$9="税込み",AN71,AB71)</f>
        <v>15</v>
      </c>
      <c r="BA71" s="410"/>
      <c r="BB71" s="411"/>
      <c r="BC71" s="409">
        <f>IF($U$9="税込み",AQ71,AE71)</f>
        <v>3000</v>
      </c>
      <c r="BD71" s="410"/>
      <c r="BE71" s="411"/>
      <c r="BF71" s="412" t="str">
        <f>IF(U71="式",S71&amp;U71,S71&amp;U71)</f>
        <v>200枚</v>
      </c>
      <c r="BG71" s="412"/>
      <c r="BH71" s="355" t="s">
        <v>188</v>
      </c>
      <c r="BI71" s="356"/>
      <c r="BJ71" s="356"/>
      <c r="BK71" s="356"/>
      <c r="BL71" s="356"/>
      <c r="BM71" s="356"/>
      <c r="BN71" s="356"/>
      <c r="BO71" s="356"/>
      <c r="BP71" s="356"/>
      <c r="BQ71" s="357"/>
      <c r="BR71" s="355" t="s">
        <v>189</v>
      </c>
      <c r="BS71" s="356"/>
      <c r="BT71" s="356"/>
      <c r="BU71" s="356"/>
      <c r="BV71" s="356"/>
      <c r="BW71" s="356"/>
      <c r="BX71" s="356"/>
      <c r="BY71" s="356"/>
      <c r="BZ71" s="356"/>
      <c r="CA71" s="357"/>
      <c r="CB71" s="355" t="s">
        <v>190</v>
      </c>
      <c r="CC71" s="356"/>
      <c r="CD71" s="356"/>
      <c r="CE71" s="356"/>
      <c r="CF71" s="356"/>
      <c r="CG71" s="356"/>
      <c r="CH71" s="356"/>
      <c r="CI71" s="356"/>
      <c r="CJ71" s="356"/>
      <c r="CK71" s="357"/>
    </row>
    <row r="72" spans="2:89" x14ac:dyDescent="0.4">
      <c r="B72" s="347">
        <v>3</v>
      </c>
      <c r="C72" s="349"/>
      <c r="D72" s="350" t="s">
        <v>194</v>
      </c>
      <c r="E72" s="351"/>
      <c r="F72" s="351"/>
      <c r="G72" s="351"/>
      <c r="H72" s="351"/>
      <c r="I72" s="351"/>
      <c r="J72" s="351"/>
      <c r="K72" s="351"/>
      <c r="L72" s="351"/>
      <c r="M72" s="352"/>
      <c r="N72" s="355" t="s">
        <v>195</v>
      </c>
      <c r="O72" s="356"/>
      <c r="P72" s="356"/>
      <c r="Q72" s="356"/>
      <c r="R72" s="357"/>
      <c r="S72" s="404">
        <v>50</v>
      </c>
      <c r="T72" s="405"/>
      <c r="U72" s="355" t="s">
        <v>186</v>
      </c>
      <c r="V72" s="357"/>
      <c r="W72" s="355" t="s">
        <v>187</v>
      </c>
      <c r="X72" s="356"/>
      <c r="Y72" s="356"/>
      <c r="Z72" s="356"/>
      <c r="AA72" s="357"/>
      <c r="AB72" s="406">
        <v>750</v>
      </c>
      <c r="AC72" s="407"/>
      <c r="AD72" s="408"/>
      <c r="AE72" s="397">
        <f>AB72*S72</f>
        <v>37500</v>
      </c>
      <c r="AF72" s="398"/>
      <c r="AG72" s="399"/>
      <c r="AH72" s="397">
        <f>AB72*10/100</f>
        <v>75</v>
      </c>
      <c r="AI72" s="398"/>
      <c r="AJ72" s="399"/>
      <c r="AK72" s="397">
        <f>AE72*10/100</f>
        <v>3750</v>
      </c>
      <c r="AL72" s="398"/>
      <c r="AM72" s="399"/>
      <c r="AN72" s="397">
        <f>AB72+AH72</f>
        <v>825</v>
      </c>
      <c r="AO72" s="398"/>
      <c r="AP72" s="399"/>
      <c r="AQ72" s="397">
        <f>AE72+AK72</f>
        <v>41250</v>
      </c>
      <c r="AR72" s="398"/>
      <c r="AS72" s="399"/>
      <c r="AT72" s="400">
        <v>45566</v>
      </c>
      <c r="AU72" s="401"/>
      <c r="AV72" s="402"/>
      <c r="AW72" s="394">
        <f>IF(AT72="","",AT72)</f>
        <v>45566</v>
      </c>
      <c r="AX72" s="395"/>
      <c r="AY72" s="396"/>
      <c r="AZ72" s="409">
        <f>IF($U$9="税込み",AN72,AB72)</f>
        <v>750</v>
      </c>
      <c r="BA72" s="410"/>
      <c r="BB72" s="411"/>
      <c r="BC72" s="409">
        <f>IF($U$9="税込み",AQ72,AE72)</f>
        <v>37500</v>
      </c>
      <c r="BD72" s="410"/>
      <c r="BE72" s="411"/>
      <c r="BF72" s="412" t="str">
        <f>IF(U72="式",S72&amp;U72,S72&amp;U72)</f>
        <v>50式</v>
      </c>
      <c r="BG72" s="412"/>
      <c r="BH72" s="355" t="s">
        <v>188</v>
      </c>
      <c r="BI72" s="356"/>
      <c r="BJ72" s="356"/>
      <c r="BK72" s="356"/>
      <c r="BL72" s="356"/>
      <c r="BM72" s="356"/>
      <c r="BN72" s="356"/>
      <c r="BO72" s="356"/>
      <c r="BP72" s="356"/>
      <c r="BQ72" s="357"/>
      <c r="BR72" s="355" t="s">
        <v>189</v>
      </c>
      <c r="BS72" s="356"/>
      <c r="BT72" s="356"/>
      <c r="BU72" s="356"/>
      <c r="BV72" s="356"/>
      <c r="BW72" s="356"/>
      <c r="BX72" s="356"/>
      <c r="BY72" s="356"/>
      <c r="BZ72" s="356"/>
      <c r="CA72" s="357"/>
      <c r="CB72" s="355" t="s">
        <v>190</v>
      </c>
      <c r="CC72" s="356"/>
      <c r="CD72" s="356"/>
      <c r="CE72" s="356"/>
      <c r="CF72" s="356"/>
      <c r="CG72" s="356"/>
      <c r="CH72" s="356"/>
      <c r="CI72" s="356"/>
      <c r="CJ72" s="356"/>
      <c r="CK72" s="357"/>
    </row>
    <row r="73" spans="2:89" x14ac:dyDescent="0.4">
      <c r="B73" s="347">
        <v>4</v>
      </c>
      <c r="C73" s="349"/>
      <c r="D73" s="350" t="s">
        <v>196</v>
      </c>
      <c r="E73" s="351"/>
      <c r="F73" s="351"/>
      <c r="G73" s="351"/>
      <c r="H73" s="351"/>
      <c r="I73" s="351"/>
      <c r="J73" s="351"/>
      <c r="K73" s="351"/>
      <c r="L73" s="351"/>
      <c r="M73" s="352"/>
      <c r="N73" s="355" t="s">
        <v>197</v>
      </c>
      <c r="O73" s="356"/>
      <c r="P73" s="356"/>
      <c r="Q73" s="356"/>
      <c r="R73" s="357"/>
      <c r="S73" s="404">
        <v>500</v>
      </c>
      <c r="T73" s="405"/>
      <c r="U73" s="355" t="s">
        <v>193</v>
      </c>
      <c r="V73" s="357"/>
      <c r="W73" s="355" t="s">
        <v>187</v>
      </c>
      <c r="X73" s="356"/>
      <c r="Y73" s="356"/>
      <c r="Z73" s="356"/>
      <c r="AA73" s="357"/>
      <c r="AB73" s="406">
        <v>35</v>
      </c>
      <c r="AC73" s="407"/>
      <c r="AD73" s="408"/>
      <c r="AE73" s="397">
        <f>AB73*S73</f>
        <v>17500</v>
      </c>
      <c r="AF73" s="398"/>
      <c r="AG73" s="399"/>
      <c r="AH73" s="397">
        <f>AB73*10/100</f>
        <v>3.5</v>
      </c>
      <c r="AI73" s="398"/>
      <c r="AJ73" s="399"/>
      <c r="AK73" s="397">
        <f>AE73*10/100</f>
        <v>1750</v>
      </c>
      <c r="AL73" s="398"/>
      <c r="AM73" s="399"/>
      <c r="AN73" s="397">
        <f>AB73+AH73</f>
        <v>38.5</v>
      </c>
      <c r="AO73" s="398"/>
      <c r="AP73" s="399"/>
      <c r="AQ73" s="397">
        <f>AE73+AK73</f>
        <v>19250</v>
      </c>
      <c r="AR73" s="398"/>
      <c r="AS73" s="399"/>
      <c r="AT73" s="400">
        <v>45566</v>
      </c>
      <c r="AU73" s="401"/>
      <c r="AV73" s="402"/>
      <c r="AW73" s="394">
        <f>IF(AT73="","",AT73)</f>
        <v>45566</v>
      </c>
      <c r="AX73" s="395"/>
      <c r="AY73" s="396"/>
      <c r="AZ73" s="409">
        <f>IF($U$9="税込み",AN73,AB73)</f>
        <v>35</v>
      </c>
      <c r="BA73" s="410"/>
      <c r="BB73" s="411"/>
      <c r="BC73" s="409">
        <f>IF($U$9="税込み",AQ73,AE73)</f>
        <v>17500</v>
      </c>
      <c r="BD73" s="410"/>
      <c r="BE73" s="411"/>
      <c r="BF73" s="412" t="str">
        <f>IF(U73="式",S73&amp;U73,S73&amp;U73)</f>
        <v>500枚</v>
      </c>
      <c r="BG73" s="412"/>
      <c r="BH73" s="355" t="s">
        <v>188</v>
      </c>
      <c r="BI73" s="356"/>
      <c r="BJ73" s="356"/>
      <c r="BK73" s="356"/>
      <c r="BL73" s="356"/>
      <c r="BM73" s="356"/>
      <c r="BN73" s="356"/>
      <c r="BO73" s="356"/>
      <c r="BP73" s="356"/>
      <c r="BQ73" s="357"/>
      <c r="BR73" s="355" t="s">
        <v>189</v>
      </c>
      <c r="BS73" s="356"/>
      <c r="BT73" s="356"/>
      <c r="BU73" s="356"/>
      <c r="BV73" s="356"/>
      <c r="BW73" s="356"/>
      <c r="BX73" s="356"/>
      <c r="BY73" s="356"/>
      <c r="BZ73" s="356"/>
      <c r="CA73" s="357"/>
      <c r="CB73" s="355" t="s">
        <v>190</v>
      </c>
      <c r="CC73" s="356"/>
      <c r="CD73" s="356"/>
      <c r="CE73" s="356"/>
      <c r="CF73" s="356"/>
      <c r="CG73" s="356"/>
      <c r="CH73" s="356"/>
      <c r="CI73" s="356"/>
      <c r="CJ73" s="356"/>
      <c r="CK73" s="357"/>
    </row>
    <row r="74" spans="2:89" x14ac:dyDescent="0.4">
      <c r="B74" s="347">
        <v>5</v>
      </c>
      <c r="C74" s="349"/>
      <c r="D74" s="350"/>
      <c r="E74" s="351"/>
      <c r="F74" s="351"/>
      <c r="G74" s="351"/>
      <c r="H74" s="351"/>
      <c r="I74" s="351"/>
      <c r="J74" s="351"/>
      <c r="K74" s="351"/>
      <c r="L74" s="351"/>
      <c r="M74" s="352"/>
      <c r="N74" s="355"/>
      <c r="O74" s="356"/>
      <c r="P74" s="356"/>
      <c r="Q74" s="356"/>
      <c r="R74" s="357"/>
      <c r="S74" s="404"/>
      <c r="T74" s="405"/>
      <c r="U74" s="355"/>
      <c r="V74" s="357"/>
      <c r="W74" s="355"/>
      <c r="X74" s="356"/>
      <c r="Y74" s="356"/>
      <c r="Z74" s="356"/>
      <c r="AA74" s="357"/>
      <c r="AB74" s="406"/>
      <c r="AC74" s="407"/>
      <c r="AD74" s="408"/>
      <c r="AE74" s="397">
        <f>AB74*S74</f>
        <v>0</v>
      </c>
      <c r="AF74" s="398"/>
      <c r="AG74" s="399"/>
      <c r="AH74" s="397">
        <f>AB74*10/100</f>
        <v>0</v>
      </c>
      <c r="AI74" s="398"/>
      <c r="AJ74" s="399"/>
      <c r="AK74" s="397">
        <f>AE74*10/100</f>
        <v>0</v>
      </c>
      <c r="AL74" s="398"/>
      <c r="AM74" s="399"/>
      <c r="AN74" s="397">
        <f>AB74+AH74</f>
        <v>0</v>
      </c>
      <c r="AO74" s="398"/>
      <c r="AP74" s="399"/>
      <c r="AQ74" s="397">
        <f>AE74+AK74</f>
        <v>0</v>
      </c>
      <c r="AR74" s="398"/>
      <c r="AS74" s="399"/>
      <c r="AT74" s="400"/>
      <c r="AU74" s="401"/>
      <c r="AV74" s="402"/>
      <c r="AW74" s="394" t="str">
        <f>IF(AT74="","",AT74)</f>
        <v/>
      </c>
      <c r="AX74" s="395"/>
      <c r="AY74" s="396"/>
      <c r="AZ74" s="409">
        <f>IF($U$9="税込み",AN74,AB74)</f>
        <v>0</v>
      </c>
      <c r="BA74" s="410"/>
      <c r="BB74" s="411"/>
      <c r="BC74" s="409">
        <f>IF($U$9="税込み",AQ74,AE74)</f>
        <v>0</v>
      </c>
      <c r="BD74" s="410"/>
      <c r="BE74" s="411"/>
      <c r="BF74" s="412" t="str">
        <f>IF(U74="式",S74&amp;U74,S74&amp;U74)</f>
        <v/>
      </c>
      <c r="BG74" s="412"/>
      <c r="BH74" s="355"/>
      <c r="BI74" s="356"/>
      <c r="BJ74" s="356"/>
      <c r="BK74" s="356"/>
      <c r="BL74" s="356"/>
      <c r="BM74" s="356"/>
      <c r="BN74" s="356"/>
      <c r="BO74" s="356"/>
      <c r="BP74" s="356"/>
      <c r="BQ74" s="357"/>
      <c r="BR74" s="355"/>
      <c r="BS74" s="356"/>
      <c r="BT74" s="356"/>
      <c r="BU74" s="356"/>
      <c r="BV74" s="356"/>
      <c r="BW74" s="356"/>
      <c r="BX74" s="356"/>
      <c r="BY74" s="356"/>
      <c r="BZ74" s="356"/>
      <c r="CA74" s="357"/>
      <c r="CB74" s="355"/>
      <c r="CC74" s="356"/>
      <c r="CD74" s="356"/>
      <c r="CE74" s="356"/>
      <c r="CF74" s="356"/>
      <c r="CG74" s="356"/>
      <c r="CH74" s="356"/>
      <c r="CI74" s="356"/>
      <c r="CJ74" s="356"/>
      <c r="CK74" s="357"/>
    </row>
    <row r="75" spans="2:89" x14ac:dyDescent="0.4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</row>
    <row r="77" spans="2:89" x14ac:dyDescent="0.4">
      <c r="B77" s="378" t="s">
        <v>198</v>
      </c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92"/>
      <c r="AB77" s="347" t="s">
        <v>153</v>
      </c>
      <c r="AC77" s="348"/>
      <c r="AD77" s="348"/>
      <c r="AE77" s="348"/>
      <c r="AF77" s="348"/>
      <c r="AG77" s="349"/>
      <c r="AH77" s="347" t="s">
        <v>154</v>
      </c>
      <c r="AI77" s="348"/>
      <c r="AJ77" s="348"/>
      <c r="AK77" s="348"/>
      <c r="AL77" s="348"/>
      <c r="AM77" s="349"/>
      <c r="AN77" s="347" t="s">
        <v>155</v>
      </c>
      <c r="AO77" s="348"/>
      <c r="AP77" s="348"/>
      <c r="AQ77" s="348"/>
      <c r="AR77" s="348"/>
      <c r="AS77" s="349"/>
      <c r="AZ77" s="345" t="s">
        <v>145</v>
      </c>
      <c r="BA77" s="345"/>
      <c r="BB77" s="345"/>
      <c r="BC77" s="345"/>
      <c r="BD77" s="345"/>
      <c r="BE77" s="345"/>
    </row>
    <row r="78" spans="2:89" x14ac:dyDescent="0.4">
      <c r="B78" s="347" t="s">
        <v>142</v>
      </c>
      <c r="C78" s="349"/>
      <c r="D78" s="347" t="s">
        <v>199</v>
      </c>
      <c r="E78" s="348"/>
      <c r="F78" s="348"/>
      <c r="G78" s="348"/>
      <c r="H78" s="348"/>
      <c r="I78" s="348"/>
      <c r="J78" s="348"/>
      <c r="K78" s="348"/>
      <c r="L78" s="348"/>
      <c r="M78" s="349"/>
      <c r="N78" s="347" t="s">
        <v>16</v>
      </c>
      <c r="O78" s="348"/>
      <c r="P78" s="348"/>
      <c r="Q78" s="348"/>
      <c r="R78" s="349"/>
      <c r="S78" s="347" t="s">
        <v>17</v>
      </c>
      <c r="T78" s="348"/>
      <c r="U78" s="348"/>
      <c r="V78" s="348"/>
      <c r="W78" s="349"/>
      <c r="X78" s="347" t="s">
        <v>159</v>
      </c>
      <c r="Y78" s="349"/>
      <c r="Z78" s="347" t="s">
        <v>178</v>
      </c>
      <c r="AA78" s="349"/>
      <c r="AB78" s="347" t="s">
        <v>160</v>
      </c>
      <c r="AC78" s="348"/>
      <c r="AD78" s="349"/>
      <c r="AE78" s="347" t="s">
        <v>8</v>
      </c>
      <c r="AF78" s="348"/>
      <c r="AG78" s="349"/>
      <c r="AH78" s="347" t="s">
        <v>160</v>
      </c>
      <c r="AI78" s="348"/>
      <c r="AJ78" s="349"/>
      <c r="AK78" s="347" t="s">
        <v>8</v>
      </c>
      <c r="AL78" s="348"/>
      <c r="AM78" s="349"/>
      <c r="AN78" s="347" t="s">
        <v>160</v>
      </c>
      <c r="AO78" s="348"/>
      <c r="AP78" s="349"/>
      <c r="AQ78" s="347" t="s">
        <v>8</v>
      </c>
      <c r="AR78" s="348"/>
      <c r="AS78" s="349"/>
      <c r="AT78" s="347" t="s">
        <v>200</v>
      </c>
      <c r="AU78" s="348"/>
      <c r="AV78" s="349"/>
      <c r="AW78" s="347" t="s">
        <v>5</v>
      </c>
      <c r="AX78" s="348"/>
      <c r="AY78" s="349"/>
      <c r="AZ78" s="345" t="s">
        <v>160</v>
      </c>
      <c r="BA78" s="345"/>
      <c r="BB78" s="345"/>
      <c r="BC78" s="345" t="s">
        <v>8</v>
      </c>
      <c r="BD78" s="345"/>
      <c r="BE78" s="345"/>
      <c r="BF78" s="345" t="s">
        <v>178</v>
      </c>
      <c r="BG78" s="345"/>
      <c r="BH78" s="339" t="s">
        <v>42</v>
      </c>
      <c r="BI78" s="340"/>
      <c r="BJ78" s="340"/>
      <c r="BK78" s="340"/>
      <c r="BL78" s="340"/>
      <c r="BM78" s="340"/>
      <c r="BN78" s="340"/>
      <c r="BO78" s="340"/>
      <c r="BP78" s="340"/>
      <c r="BQ78" s="340"/>
      <c r="BR78" s="340"/>
      <c r="BS78" s="340"/>
      <c r="BT78" s="340"/>
      <c r="BU78" s="340"/>
      <c r="BV78" s="340"/>
      <c r="BW78" s="340"/>
      <c r="BX78" s="340"/>
      <c r="BY78" s="340"/>
      <c r="BZ78" s="340"/>
      <c r="CA78" s="340"/>
      <c r="CB78" s="340"/>
      <c r="CC78" s="340"/>
      <c r="CD78" s="340"/>
      <c r="CE78" s="340"/>
      <c r="CF78" s="340"/>
      <c r="CG78" s="340"/>
      <c r="CH78" s="340"/>
      <c r="CI78" s="340"/>
      <c r="CJ78" s="340"/>
      <c r="CK78" s="341"/>
    </row>
    <row r="79" spans="2:89" ht="16.5" customHeight="1" x14ac:dyDescent="0.4">
      <c r="B79" s="347">
        <v>1</v>
      </c>
      <c r="C79" s="349"/>
      <c r="D79" s="350" t="s">
        <v>201</v>
      </c>
      <c r="E79" s="351"/>
      <c r="F79" s="351"/>
      <c r="G79" s="351"/>
      <c r="H79" s="351"/>
      <c r="I79" s="351"/>
      <c r="J79" s="351"/>
      <c r="K79" s="351"/>
      <c r="L79" s="351"/>
      <c r="M79" s="352"/>
      <c r="N79" s="355" t="s">
        <v>202</v>
      </c>
      <c r="O79" s="356"/>
      <c r="P79" s="356"/>
      <c r="Q79" s="356"/>
      <c r="R79" s="357"/>
      <c r="S79" s="355" t="s">
        <v>203</v>
      </c>
      <c r="T79" s="356"/>
      <c r="U79" s="356"/>
      <c r="V79" s="356"/>
      <c r="W79" s="357"/>
      <c r="X79" s="355">
        <v>2</v>
      </c>
      <c r="Y79" s="357"/>
      <c r="Z79" s="355" t="s">
        <v>204</v>
      </c>
      <c r="AA79" s="357"/>
      <c r="AB79" s="387">
        <v>15000</v>
      </c>
      <c r="AC79" s="388"/>
      <c r="AD79" s="393"/>
      <c r="AE79" s="397">
        <f>AB79*X79</f>
        <v>30000</v>
      </c>
      <c r="AF79" s="398"/>
      <c r="AG79" s="399"/>
      <c r="AH79" s="397">
        <f>AB79*10/100</f>
        <v>1500</v>
      </c>
      <c r="AI79" s="398"/>
      <c r="AJ79" s="399"/>
      <c r="AK79" s="397">
        <f>AE79*10/100</f>
        <v>3000</v>
      </c>
      <c r="AL79" s="398"/>
      <c r="AM79" s="399"/>
      <c r="AN79" s="397">
        <f>AB79+AH79</f>
        <v>16500</v>
      </c>
      <c r="AO79" s="398"/>
      <c r="AP79" s="399"/>
      <c r="AQ79" s="397">
        <f>AE79+AK79</f>
        <v>33000</v>
      </c>
      <c r="AR79" s="398"/>
      <c r="AS79" s="399"/>
      <c r="AT79" s="400">
        <v>45597</v>
      </c>
      <c r="AU79" s="401"/>
      <c r="AV79" s="402"/>
      <c r="AW79" s="394">
        <f>IF(AT79="","",AT79)</f>
        <v>45597</v>
      </c>
      <c r="AX79" s="395"/>
      <c r="AY79" s="396"/>
      <c r="AZ79" s="386">
        <f>IF($U$9="税込み",AN79,AB79)</f>
        <v>15000</v>
      </c>
      <c r="BA79" s="386"/>
      <c r="BB79" s="386"/>
      <c r="BC79" s="386">
        <f>IF($U$9="税込み",AQ79,AE79)</f>
        <v>30000</v>
      </c>
      <c r="BD79" s="386"/>
      <c r="BE79" s="386"/>
      <c r="BF79" s="412" t="str">
        <f>IF(Z79="式",X79&amp;Z79,X79&amp;Z79)</f>
        <v>2冊</v>
      </c>
      <c r="BG79" s="412"/>
      <c r="BH79" s="350" t="s">
        <v>205</v>
      </c>
      <c r="BI79" s="351"/>
      <c r="BJ79" s="351"/>
      <c r="BK79" s="351"/>
      <c r="BL79" s="351"/>
      <c r="BM79" s="351"/>
      <c r="BN79" s="351"/>
      <c r="BO79" s="351"/>
      <c r="BP79" s="351"/>
      <c r="BQ79" s="351"/>
      <c r="BR79" s="351"/>
      <c r="BS79" s="351"/>
      <c r="BT79" s="351"/>
      <c r="BU79" s="351"/>
      <c r="BV79" s="351"/>
      <c r="BW79" s="351"/>
      <c r="BX79" s="351"/>
      <c r="BY79" s="351"/>
      <c r="BZ79" s="351"/>
      <c r="CA79" s="351"/>
      <c r="CB79" s="351"/>
      <c r="CC79" s="351"/>
      <c r="CD79" s="351"/>
      <c r="CE79" s="351"/>
      <c r="CF79" s="351"/>
      <c r="CG79" s="351"/>
      <c r="CH79" s="351"/>
      <c r="CI79" s="351"/>
      <c r="CJ79" s="351"/>
      <c r="CK79" s="352"/>
    </row>
    <row r="80" spans="2:89" ht="16.5" customHeight="1" x14ac:dyDescent="0.4">
      <c r="B80" s="347">
        <v>2</v>
      </c>
      <c r="C80" s="349"/>
      <c r="D80" s="350" t="s">
        <v>206</v>
      </c>
      <c r="E80" s="351"/>
      <c r="F80" s="351"/>
      <c r="G80" s="351"/>
      <c r="H80" s="351"/>
      <c r="I80" s="351"/>
      <c r="J80" s="351"/>
      <c r="K80" s="351"/>
      <c r="L80" s="351"/>
      <c r="M80" s="352"/>
      <c r="N80" s="355" t="s">
        <v>207</v>
      </c>
      <c r="O80" s="356"/>
      <c r="P80" s="356"/>
      <c r="Q80" s="356"/>
      <c r="R80" s="357"/>
      <c r="S80" s="355" t="s">
        <v>203</v>
      </c>
      <c r="T80" s="356"/>
      <c r="U80" s="356"/>
      <c r="V80" s="356"/>
      <c r="W80" s="357"/>
      <c r="X80" s="355">
        <v>1</v>
      </c>
      <c r="Y80" s="357"/>
      <c r="Z80" s="355" t="s">
        <v>208</v>
      </c>
      <c r="AA80" s="357"/>
      <c r="AB80" s="387">
        <v>35000</v>
      </c>
      <c r="AC80" s="388"/>
      <c r="AD80" s="393"/>
      <c r="AE80" s="397">
        <f>AB80*X80</f>
        <v>35000</v>
      </c>
      <c r="AF80" s="398"/>
      <c r="AG80" s="399"/>
      <c r="AH80" s="397">
        <f>AB80*10/100</f>
        <v>3500</v>
      </c>
      <c r="AI80" s="398"/>
      <c r="AJ80" s="399"/>
      <c r="AK80" s="397">
        <f>AE80*10/100</f>
        <v>3500</v>
      </c>
      <c r="AL80" s="398"/>
      <c r="AM80" s="399"/>
      <c r="AN80" s="397">
        <f>AB80+AH80</f>
        <v>38500</v>
      </c>
      <c r="AO80" s="398"/>
      <c r="AP80" s="399"/>
      <c r="AQ80" s="397">
        <f>AE80+AK80</f>
        <v>38500</v>
      </c>
      <c r="AR80" s="398"/>
      <c r="AS80" s="399"/>
      <c r="AT80" s="400">
        <v>45597</v>
      </c>
      <c r="AU80" s="401"/>
      <c r="AV80" s="402"/>
      <c r="AW80" s="394">
        <f>IF(AT80="","",AT80)</f>
        <v>45597</v>
      </c>
      <c r="AX80" s="395"/>
      <c r="AY80" s="396"/>
      <c r="AZ80" s="386">
        <f>IF($U$9="税込み",AN80,AB80)</f>
        <v>35000</v>
      </c>
      <c r="BA80" s="386"/>
      <c r="BB80" s="386"/>
      <c r="BC80" s="386">
        <f>IF($U$9="税込み",AQ80,AE80)</f>
        <v>35000</v>
      </c>
      <c r="BD80" s="386"/>
      <c r="BE80" s="386"/>
      <c r="BF80" s="412" t="str">
        <f>IF(Z80="式",X80&amp;Z80,X80&amp;Z80)</f>
        <v>1部</v>
      </c>
      <c r="BG80" s="412"/>
      <c r="BH80" s="350" t="s">
        <v>209</v>
      </c>
      <c r="BI80" s="413"/>
      <c r="BJ80" s="413"/>
      <c r="BK80" s="413"/>
      <c r="BL80" s="413"/>
      <c r="BM80" s="413"/>
      <c r="BN80" s="413"/>
      <c r="BO80" s="413"/>
      <c r="BP80" s="413"/>
      <c r="BQ80" s="413"/>
      <c r="BR80" s="413"/>
      <c r="BS80" s="413"/>
      <c r="BT80" s="413"/>
      <c r="BU80" s="413"/>
      <c r="BV80" s="413"/>
      <c r="BW80" s="413"/>
      <c r="BX80" s="413"/>
      <c r="BY80" s="413"/>
      <c r="BZ80" s="413"/>
      <c r="CA80" s="413"/>
      <c r="CB80" s="413"/>
      <c r="CC80" s="413"/>
      <c r="CD80" s="413"/>
      <c r="CE80" s="413"/>
      <c r="CF80" s="413"/>
      <c r="CG80" s="413"/>
      <c r="CH80" s="413"/>
      <c r="CI80" s="413"/>
      <c r="CJ80" s="413"/>
      <c r="CK80" s="414"/>
    </row>
    <row r="81" spans="2:89" ht="16.5" customHeight="1" x14ac:dyDescent="0.4">
      <c r="B81" s="347">
        <v>3</v>
      </c>
      <c r="C81" s="349"/>
      <c r="D81" s="350"/>
      <c r="E81" s="351"/>
      <c r="F81" s="351"/>
      <c r="G81" s="351"/>
      <c r="H81" s="351"/>
      <c r="I81" s="351"/>
      <c r="J81" s="351"/>
      <c r="K81" s="351"/>
      <c r="L81" s="351"/>
      <c r="M81" s="352"/>
      <c r="N81" s="355"/>
      <c r="O81" s="356"/>
      <c r="P81" s="356"/>
      <c r="Q81" s="356"/>
      <c r="R81" s="357"/>
      <c r="S81" s="355"/>
      <c r="T81" s="356"/>
      <c r="U81" s="356"/>
      <c r="V81" s="356"/>
      <c r="W81" s="357"/>
      <c r="X81" s="355"/>
      <c r="Y81" s="357"/>
      <c r="Z81" s="355"/>
      <c r="AA81" s="357"/>
      <c r="AB81" s="387"/>
      <c r="AC81" s="388"/>
      <c r="AD81" s="393"/>
      <c r="AE81" s="397">
        <f>AB81*X81</f>
        <v>0</v>
      </c>
      <c r="AF81" s="398"/>
      <c r="AG81" s="399"/>
      <c r="AH81" s="397">
        <f>AB81*10/100</f>
        <v>0</v>
      </c>
      <c r="AI81" s="398"/>
      <c r="AJ81" s="399"/>
      <c r="AK81" s="397">
        <f>AE81*10/100</f>
        <v>0</v>
      </c>
      <c r="AL81" s="398"/>
      <c r="AM81" s="399"/>
      <c r="AN81" s="397">
        <f>AB81+AH81</f>
        <v>0</v>
      </c>
      <c r="AO81" s="398"/>
      <c r="AP81" s="399"/>
      <c r="AQ81" s="397">
        <f>AE81+AK81</f>
        <v>0</v>
      </c>
      <c r="AR81" s="398"/>
      <c r="AS81" s="399"/>
      <c r="AT81" s="400"/>
      <c r="AU81" s="401"/>
      <c r="AV81" s="402"/>
      <c r="AW81" s="394" t="str">
        <f>IF(AT81="","",AT81)</f>
        <v/>
      </c>
      <c r="AX81" s="395"/>
      <c r="AY81" s="396"/>
      <c r="AZ81" s="386">
        <f>IF($U$9="税込み",AN81,AB81)</f>
        <v>0</v>
      </c>
      <c r="BA81" s="386"/>
      <c r="BB81" s="386"/>
      <c r="BC81" s="386">
        <f>IF($U$9="税込み",AQ81,AE81)</f>
        <v>0</v>
      </c>
      <c r="BD81" s="386"/>
      <c r="BE81" s="386"/>
      <c r="BF81" s="412" t="str">
        <f>IF(Z81="式",X81&amp;Z81,X81&amp;Z81)</f>
        <v/>
      </c>
      <c r="BG81" s="412"/>
      <c r="BH81" s="350"/>
      <c r="BI81" s="351"/>
      <c r="BJ81" s="351"/>
      <c r="BK81" s="351"/>
      <c r="BL81" s="351"/>
      <c r="BM81" s="351"/>
      <c r="BN81" s="351"/>
      <c r="BO81" s="351"/>
      <c r="BP81" s="351"/>
      <c r="BQ81" s="351"/>
      <c r="BR81" s="351"/>
      <c r="BS81" s="351"/>
      <c r="BT81" s="351"/>
      <c r="BU81" s="351"/>
      <c r="BV81" s="351"/>
      <c r="BW81" s="351"/>
      <c r="BX81" s="351"/>
      <c r="BY81" s="351"/>
      <c r="BZ81" s="351"/>
      <c r="CA81" s="351"/>
      <c r="CB81" s="351"/>
      <c r="CC81" s="351"/>
      <c r="CD81" s="351"/>
      <c r="CE81" s="351"/>
      <c r="CF81" s="351"/>
      <c r="CG81" s="351"/>
      <c r="CH81" s="351"/>
      <c r="CI81" s="351"/>
      <c r="CJ81" s="351"/>
      <c r="CK81" s="352"/>
    </row>
    <row r="82" spans="2:89" ht="16.5" customHeight="1" x14ac:dyDescent="0.4">
      <c r="B82" s="347">
        <v>4</v>
      </c>
      <c r="C82" s="349"/>
      <c r="D82" s="350"/>
      <c r="E82" s="351"/>
      <c r="F82" s="351"/>
      <c r="G82" s="351"/>
      <c r="H82" s="351"/>
      <c r="I82" s="351"/>
      <c r="J82" s="351"/>
      <c r="K82" s="351"/>
      <c r="L82" s="351"/>
      <c r="M82" s="352"/>
      <c r="N82" s="355"/>
      <c r="O82" s="356"/>
      <c r="P82" s="356"/>
      <c r="Q82" s="356"/>
      <c r="R82" s="357"/>
      <c r="S82" s="355"/>
      <c r="T82" s="356"/>
      <c r="U82" s="356"/>
      <c r="V82" s="356"/>
      <c r="W82" s="357"/>
      <c r="X82" s="355"/>
      <c r="Y82" s="357"/>
      <c r="Z82" s="355"/>
      <c r="AA82" s="357"/>
      <c r="AB82" s="387"/>
      <c r="AC82" s="388"/>
      <c r="AD82" s="393"/>
      <c r="AE82" s="397">
        <f>AB82*X82</f>
        <v>0</v>
      </c>
      <c r="AF82" s="398"/>
      <c r="AG82" s="399"/>
      <c r="AH82" s="397">
        <f>AB82*10/100</f>
        <v>0</v>
      </c>
      <c r="AI82" s="398"/>
      <c r="AJ82" s="399"/>
      <c r="AK82" s="397">
        <f>AE82*10/100</f>
        <v>0</v>
      </c>
      <c r="AL82" s="398"/>
      <c r="AM82" s="399"/>
      <c r="AN82" s="397">
        <f>AB82+AH82</f>
        <v>0</v>
      </c>
      <c r="AO82" s="398"/>
      <c r="AP82" s="399"/>
      <c r="AQ82" s="397">
        <f>AE82+AK82</f>
        <v>0</v>
      </c>
      <c r="AR82" s="398"/>
      <c r="AS82" s="399"/>
      <c r="AT82" s="400"/>
      <c r="AU82" s="401"/>
      <c r="AV82" s="402"/>
      <c r="AW82" s="394" t="str">
        <f>IF(AT82="","",AT82)</f>
        <v/>
      </c>
      <c r="AX82" s="395"/>
      <c r="AY82" s="396"/>
      <c r="AZ82" s="386">
        <f>IF($U$9="税込み",AN82,AB82)</f>
        <v>0</v>
      </c>
      <c r="BA82" s="386"/>
      <c r="BB82" s="386"/>
      <c r="BC82" s="386">
        <f>IF($U$9="税込み",AQ82,AE82)</f>
        <v>0</v>
      </c>
      <c r="BD82" s="386"/>
      <c r="BE82" s="386"/>
      <c r="BF82" s="412" t="str">
        <f>IF(Z82="式",X82&amp;Z82,X82&amp;Z82)</f>
        <v/>
      </c>
      <c r="BG82" s="412"/>
      <c r="BH82" s="350"/>
      <c r="BI82" s="351"/>
      <c r="BJ82" s="351"/>
      <c r="BK82" s="351"/>
      <c r="BL82" s="351"/>
      <c r="BM82" s="351"/>
      <c r="BN82" s="351"/>
      <c r="BO82" s="351"/>
      <c r="BP82" s="351"/>
      <c r="BQ82" s="351"/>
      <c r="BR82" s="351"/>
      <c r="BS82" s="351"/>
      <c r="BT82" s="351"/>
      <c r="BU82" s="351"/>
      <c r="BV82" s="351"/>
      <c r="BW82" s="351"/>
      <c r="BX82" s="351"/>
      <c r="BY82" s="351"/>
      <c r="BZ82" s="351"/>
      <c r="CA82" s="351"/>
      <c r="CB82" s="351"/>
      <c r="CC82" s="351"/>
      <c r="CD82" s="351"/>
      <c r="CE82" s="351"/>
      <c r="CF82" s="351"/>
      <c r="CG82" s="351"/>
      <c r="CH82" s="351"/>
      <c r="CI82" s="351"/>
      <c r="CJ82" s="351"/>
      <c r="CK82" s="352"/>
    </row>
    <row r="83" spans="2:89" ht="16.5" customHeight="1" x14ac:dyDescent="0.4">
      <c r="B83" s="347">
        <v>5</v>
      </c>
      <c r="C83" s="349"/>
      <c r="D83" s="350"/>
      <c r="E83" s="351"/>
      <c r="F83" s="351"/>
      <c r="G83" s="351"/>
      <c r="H83" s="351"/>
      <c r="I83" s="351"/>
      <c r="J83" s="351"/>
      <c r="K83" s="351"/>
      <c r="L83" s="351"/>
      <c r="M83" s="352"/>
      <c r="N83" s="355"/>
      <c r="O83" s="356"/>
      <c r="P83" s="356"/>
      <c r="Q83" s="356"/>
      <c r="R83" s="357"/>
      <c r="S83" s="355"/>
      <c r="T83" s="356"/>
      <c r="U83" s="356"/>
      <c r="V83" s="356"/>
      <c r="W83" s="357"/>
      <c r="X83" s="355"/>
      <c r="Y83" s="357"/>
      <c r="Z83" s="355"/>
      <c r="AA83" s="357"/>
      <c r="AB83" s="387"/>
      <c r="AC83" s="388"/>
      <c r="AD83" s="393"/>
      <c r="AE83" s="397">
        <f>AB83*X83</f>
        <v>0</v>
      </c>
      <c r="AF83" s="398"/>
      <c r="AG83" s="399"/>
      <c r="AH83" s="397">
        <f>AB83*10/100</f>
        <v>0</v>
      </c>
      <c r="AI83" s="398"/>
      <c r="AJ83" s="399"/>
      <c r="AK83" s="397">
        <f>AE83*10/100</f>
        <v>0</v>
      </c>
      <c r="AL83" s="398"/>
      <c r="AM83" s="399"/>
      <c r="AN83" s="397">
        <f>AB83+AH83</f>
        <v>0</v>
      </c>
      <c r="AO83" s="398"/>
      <c r="AP83" s="399"/>
      <c r="AQ83" s="397">
        <f>AE83+AK83</f>
        <v>0</v>
      </c>
      <c r="AR83" s="398"/>
      <c r="AS83" s="399"/>
      <c r="AT83" s="400"/>
      <c r="AU83" s="401"/>
      <c r="AV83" s="402"/>
      <c r="AW83" s="394" t="str">
        <f>IF(AT83="","",AT83)</f>
        <v/>
      </c>
      <c r="AX83" s="395"/>
      <c r="AY83" s="396"/>
      <c r="AZ83" s="386">
        <f>IF($U$9="税込み",AN83,AB83)</f>
        <v>0</v>
      </c>
      <c r="BA83" s="386"/>
      <c r="BB83" s="386"/>
      <c r="BC83" s="386">
        <f>IF($U$9="税込み",AQ83,AE83)</f>
        <v>0</v>
      </c>
      <c r="BD83" s="386"/>
      <c r="BE83" s="386"/>
      <c r="BF83" s="412" t="str">
        <f>IF(Z83="式",X83&amp;Z83,X83&amp;Z83)</f>
        <v/>
      </c>
      <c r="BG83" s="412"/>
      <c r="BH83" s="350"/>
      <c r="BI83" s="351"/>
      <c r="BJ83" s="351"/>
      <c r="BK83" s="351"/>
      <c r="BL83" s="351"/>
      <c r="BM83" s="351"/>
      <c r="BN83" s="351"/>
      <c r="BO83" s="351"/>
      <c r="BP83" s="351"/>
      <c r="BQ83" s="351"/>
      <c r="BR83" s="351"/>
      <c r="BS83" s="351"/>
      <c r="BT83" s="351"/>
      <c r="BU83" s="351"/>
      <c r="BV83" s="351"/>
      <c r="BW83" s="351"/>
      <c r="BX83" s="351"/>
      <c r="BY83" s="351"/>
      <c r="BZ83" s="351"/>
      <c r="CA83" s="351"/>
      <c r="CB83" s="351"/>
      <c r="CC83" s="351"/>
      <c r="CD83" s="351"/>
      <c r="CE83" s="351"/>
      <c r="CF83" s="351"/>
      <c r="CG83" s="351"/>
      <c r="CH83" s="351"/>
      <c r="CI83" s="351"/>
      <c r="CJ83" s="351"/>
      <c r="CK83" s="352"/>
    </row>
    <row r="84" spans="2:89" x14ac:dyDescent="0.4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</row>
    <row r="85" spans="2:89" x14ac:dyDescent="0.4">
      <c r="B85" s="85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8"/>
      <c r="BD85" s="88"/>
      <c r="BE85" s="88"/>
      <c r="BF85" s="88"/>
      <c r="BG85" s="88"/>
    </row>
    <row r="86" spans="2:89" x14ac:dyDescent="0.4">
      <c r="B86" s="415" t="s">
        <v>210</v>
      </c>
      <c r="C86" s="415"/>
      <c r="D86" s="415"/>
      <c r="E86" s="415"/>
      <c r="F86" s="415"/>
      <c r="G86" s="415"/>
      <c r="H86" s="415"/>
      <c r="I86" s="415"/>
      <c r="J86" s="415"/>
      <c r="K86" s="415"/>
      <c r="L86" s="415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8"/>
      <c r="AT86" s="87"/>
      <c r="AU86" s="87"/>
      <c r="AV86" s="87"/>
      <c r="AW86" s="87"/>
      <c r="AX86" s="87"/>
      <c r="AY86" s="87"/>
      <c r="AZ86" s="87"/>
      <c r="BA86" s="87"/>
      <c r="BB86" s="87"/>
      <c r="BC86" s="88"/>
      <c r="BD86" s="88"/>
      <c r="BE86" s="88"/>
      <c r="BF86" s="88"/>
      <c r="BG86" s="88"/>
    </row>
    <row r="87" spans="2:89" x14ac:dyDescent="0.4">
      <c r="B87" s="345" t="s">
        <v>211</v>
      </c>
      <c r="C87" s="345"/>
      <c r="D87" s="345"/>
      <c r="E87" s="345"/>
      <c r="F87" s="345"/>
      <c r="G87" s="345"/>
      <c r="H87" s="345"/>
      <c r="I87" s="345"/>
      <c r="J87" s="345"/>
      <c r="K87" s="345"/>
      <c r="L87" s="345"/>
      <c r="M87" s="345" t="s">
        <v>19</v>
      </c>
      <c r="N87" s="345"/>
      <c r="O87" s="345"/>
      <c r="P87" s="345"/>
      <c r="Q87" s="345"/>
      <c r="R87" s="345"/>
      <c r="S87" s="345"/>
      <c r="T87" s="345"/>
      <c r="U87" s="345"/>
      <c r="V87" s="345" t="s">
        <v>212</v>
      </c>
      <c r="W87" s="345"/>
      <c r="X87" s="345"/>
      <c r="Y87" s="345"/>
      <c r="Z87" s="345"/>
      <c r="AA87" s="345"/>
      <c r="AB87" s="345" t="s">
        <v>55</v>
      </c>
      <c r="AC87" s="345"/>
      <c r="AD87" s="345"/>
      <c r="AE87" s="345"/>
      <c r="AF87" s="345" t="s">
        <v>148</v>
      </c>
      <c r="AG87" s="345"/>
      <c r="AH87" s="345"/>
      <c r="AI87" s="345"/>
      <c r="AJ87" s="345" t="s">
        <v>11</v>
      </c>
      <c r="AK87" s="345"/>
      <c r="AL87" s="345"/>
      <c r="AM87" s="345"/>
      <c r="AN87" s="345" t="s">
        <v>213</v>
      </c>
      <c r="AO87" s="345"/>
      <c r="AP87" s="345"/>
      <c r="AQ87" s="345"/>
      <c r="AS87" s="416" t="s">
        <v>214</v>
      </c>
      <c r="AT87" s="417"/>
      <c r="AU87" s="417"/>
      <c r="AV87" s="417"/>
      <c r="AW87" s="417"/>
      <c r="AX87" s="417"/>
      <c r="AY87" s="417"/>
      <c r="AZ87" s="417"/>
      <c r="BA87" s="417"/>
      <c r="BB87" s="417"/>
      <c r="BC87" s="417"/>
      <c r="BD87" s="417"/>
      <c r="BE87" s="417"/>
      <c r="BF87" s="417"/>
      <c r="BG87" s="88"/>
    </row>
    <row r="88" spans="2:89" x14ac:dyDescent="0.4">
      <c r="B88" s="355" t="s">
        <v>215</v>
      </c>
      <c r="C88" s="356"/>
      <c r="D88" s="356"/>
      <c r="E88" s="356"/>
      <c r="F88" s="356"/>
      <c r="G88" s="356"/>
      <c r="H88" s="356"/>
      <c r="I88" s="356"/>
      <c r="J88" s="356"/>
      <c r="K88" s="356"/>
      <c r="L88" s="357"/>
      <c r="M88" s="354" t="s">
        <v>216</v>
      </c>
      <c r="N88" s="354"/>
      <c r="O88" s="354"/>
      <c r="P88" s="354"/>
      <c r="Q88" s="354"/>
      <c r="R88" s="354"/>
      <c r="S88" s="354"/>
      <c r="T88" s="354"/>
      <c r="U88" s="354"/>
      <c r="V88" s="418">
        <v>45505</v>
      </c>
      <c r="W88" s="419"/>
      <c r="X88" s="419"/>
      <c r="Y88" s="419"/>
      <c r="Z88" s="419"/>
      <c r="AA88" s="420"/>
      <c r="AB88" s="421">
        <v>1200</v>
      </c>
      <c r="AC88" s="421"/>
      <c r="AD88" s="421"/>
      <c r="AE88" s="421"/>
      <c r="AF88" s="422">
        <f>AB88-AJ88</f>
        <v>1200</v>
      </c>
      <c r="AG88" s="412"/>
      <c r="AH88" s="412"/>
      <c r="AI88" s="412"/>
      <c r="AJ88" s="423">
        <v>0</v>
      </c>
      <c r="AK88" s="423"/>
      <c r="AL88" s="423"/>
      <c r="AM88" s="423"/>
      <c r="AN88" s="421">
        <v>3</v>
      </c>
      <c r="AO88" s="421"/>
      <c r="AP88" s="421"/>
      <c r="AQ88" s="421"/>
      <c r="AS88" s="417"/>
      <c r="AT88" s="417"/>
      <c r="AU88" s="417"/>
      <c r="AV88" s="417"/>
      <c r="AW88" s="417"/>
      <c r="AX88" s="417"/>
      <c r="AY88" s="417"/>
      <c r="AZ88" s="417"/>
      <c r="BA88" s="417"/>
      <c r="BB88" s="417"/>
      <c r="BC88" s="417"/>
      <c r="BD88" s="417"/>
      <c r="BE88" s="417"/>
      <c r="BF88" s="417"/>
      <c r="BG88" s="88"/>
    </row>
    <row r="89" spans="2:89" x14ac:dyDescent="0.4">
      <c r="B89" s="355" t="s">
        <v>215</v>
      </c>
      <c r="C89" s="356"/>
      <c r="D89" s="356"/>
      <c r="E89" s="356"/>
      <c r="F89" s="356"/>
      <c r="G89" s="356"/>
      <c r="H89" s="356"/>
      <c r="I89" s="356"/>
      <c r="J89" s="356"/>
      <c r="K89" s="356"/>
      <c r="L89" s="357"/>
      <c r="M89" s="354" t="s">
        <v>217</v>
      </c>
      <c r="N89" s="354"/>
      <c r="O89" s="354"/>
      <c r="P89" s="354"/>
      <c r="Q89" s="354"/>
      <c r="R89" s="354"/>
      <c r="S89" s="354"/>
      <c r="T89" s="354"/>
      <c r="U89" s="354"/>
      <c r="V89" s="418">
        <v>45506</v>
      </c>
      <c r="W89" s="419"/>
      <c r="X89" s="419"/>
      <c r="Y89" s="419"/>
      <c r="Z89" s="419"/>
      <c r="AA89" s="420"/>
      <c r="AB89" s="421">
        <v>1000</v>
      </c>
      <c r="AC89" s="421"/>
      <c r="AD89" s="421"/>
      <c r="AE89" s="421"/>
      <c r="AF89" s="422">
        <f t="shared" ref="AF89:AF117" si="15">AB89-AJ89</f>
        <v>1000</v>
      </c>
      <c r="AG89" s="412"/>
      <c r="AH89" s="412"/>
      <c r="AI89" s="412"/>
      <c r="AJ89" s="423">
        <v>0</v>
      </c>
      <c r="AK89" s="423"/>
      <c r="AL89" s="423"/>
      <c r="AM89" s="423"/>
      <c r="AN89" s="421">
        <v>3</v>
      </c>
      <c r="AO89" s="421"/>
      <c r="AP89" s="421"/>
      <c r="AQ89" s="421"/>
      <c r="AS89" s="417"/>
      <c r="AT89" s="417"/>
      <c r="AU89" s="417"/>
      <c r="AV89" s="417"/>
      <c r="AW89" s="417"/>
      <c r="AX89" s="417"/>
      <c r="AY89" s="417"/>
      <c r="AZ89" s="417"/>
      <c r="BA89" s="417"/>
      <c r="BB89" s="417"/>
      <c r="BC89" s="417"/>
      <c r="BD89" s="417"/>
      <c r="BE89" s="417"/>
      <c r="BF89" s="417"/>
      <c r="BG89" s="88"/>
    </row>
    <row r="90" spans="2:89" x14ac:dyDescent="0.4">
      <c r="B90" s="355" t="s">
        <v>215</v>
      </c>
      <c r="C90" s="356"/>
      <c r="D90" s="356"/>
      <c r="E90" s="356"/>
      <c r="F90" s="356"/>
      <c r="G90" s="356"/>
      <c r="H90" s="356"/>
      <c r="I90" s="356"/>
      <c r="J90" s="356"/>
      <c r="K90" s="356"/>
      <c r="L90" s="357"/>
      <c r="M90" s="354" t="s">
        <v>218</v>
      </c>
      <c r="N90" s="354"/>
      <c r="O90" s="354"/>
      <c r="P90" s="354"/>
      <c r="Q90" s="354"/>
      <c r="R90" s="354"/>
      <c r="S90" s="354"/>
      <c r="T90" s="354"/>
      <c r="U90" s="354"/>
      <c r="V90" s="418">
        <v>45507</v>
      </c>
      <c r="W90" s="419"/>
      <c r="X90" s="419"/>
      <c r="Y90" s="419"/>
      <c r="Z90" s="419"/>
      <c r="AA90" s="420"/>
      <c r="AB90" s="421">
        <v>1100</v>
      </c>
      <c r="AC90" s="421"/>
      <c r="AD90" s="421"/>
      <c r="AE90" s="421"/>
      <c r="AF90" s="422">
        <f t="shared" si="15"/>
        <v>1100</v>
      </c>
      <c r="AG90" s="412"/>
      <c r="AH90" s="412"/>
      <c r="AI90" s="412"/>
      <c r="AJ90" s="423">
        <v>0</v>
      </c>
      <c r="AK90" s="423"/>
      <c r="AL90" s="423"/>
      <c r="AM90" s="423"/>
      <c r="AN90" s="421">
        <v>3</v>
      </c>
      <c r="AO90" s="421"/>
      <c r="AP90" s="421"/>
      <c r="AQ90" s="421"/>
      <c r="AS90" s="417"/>
      <c r="AT90" s="417"/>
      <c r="AU90" s="417"/>
      <c r="AV90" s="417"/>
      <c r="AW90" s="417"/>
      <c r="AX90" s="417"/>
      <c r="AY90" s="417"/>
      <c r="AZ90" s="417"/>
      <c r="BA90" s="417"/>
      <c r="BB90" s="417"/>
      <c r="BC90" s="417"/>
      <c r="BD90" s="417"/>
      <c r="BE90" s="417"/>
      <c r="BF90" s="417"/>
      <c r="BG90" s="88"/>
    </row>
    <row r="91" spans="2:89" x14ac:dyDescent="0.4">
      <c r="B91" s="355" t="s">
        <v>215</v>
      </c>
      <c r="C91" s="356"/>
      <c r="D91" s="356"/>
      <c r="E91" s="356"/>
      <c r="F91" s="356"/>
      <c r="G91" s="356"/>
      <c r="H91" s="356"/>
      <c r="I91" s="356"/>
      <c r="J91" s="356"/>
      <c r="K91" s="356"/>
      <c r="L91" s="357"/>
      <c r="M91" s="354" t="s">
        <v>219</v>
      </c>
      <c r="N91" s="354"/>
      <c r="O91" s="354"/>
      <c r="P91" s="354"/>
      <c r="Q91" s="354"/>
      <c r="R91" s="354"/>
      <c r="S91" s="354"/>
      <c r="T91" s="354"/>
      <c r="U91" s="354"/>
      <c r="V91" s="418">
        <v>45508</v>
      </c>
      <c r="W91" s="419"/>
      <c r="X91" s="419"/>
      <c r="Y91" s="419"/>
      <c r="Z91" s="419"/>
      <c r="AA91" s="420"/>
      <c r="AB91" s="421">
        <v>1010</v>
      </c>
      <c r="AC91" s="421"/>
      <c r="AD91" s="421"/>
      <c r="AE91" s="421"/>
      <c r="AF91" s="422">
        <f t="shared" si="15"/>
        <v>1010</v>
      </c>
      <c r="AG91" s="412"/>
      <c r="AH91" s="412"/>
      <c r="AI91" s="412"/>
      <c r="AJ91" s="423">
        <v>0</v>
      </c>
      <c r="AK91" s="423"/>
      <c r="AL91" s="423"/>
      <c r="AM91" s="423"/>
      <c r="AN91" s="421">
        <v>3</v>
      </c>
      <c r="AO91" s="421"/>
      <c r="AP91" s="421"/>
      <c r="AQ91" s="421"/>
      <c r="AS91" s="417"/>
      <c r="AT91" s="417"/>
      <c r="AU91" s="417"/>
      <c r="AV91" s="417"/>
      <c r="AW91" s="417"/>
      <c r="AX91" s="417"/>
      <c r="AY91" s="417"/>
      <c r="AZ91" s="417"/>
      <c r="BA91" s="417"/>
      <c r="BB91" s="417"/>
      <c r="BC91" s="417"/>
      <c r="BD91" s="417"/>
      <c r="BE91" s="417"/>
      <c r="BF91" s="417"/>
      <c r="BG91" s="88"/>
    </row>
    <row r="92" spans="2:89" x14ac:dyDescent="0.4">
      <c r="B92" s="355" t="s">
        <v>215</v>
      </c>
      <c r="C92" s="356"/>
      <c r="D92" s="356"/>
      <c r="E92" s="356"/>
      <c r="F92" s="356"/>
      <c r="G92" s="356"/>
      <c r="H92" s="356"/>
      <c r="I92" s="356"/>
      <c r="J92" s="356"/>
      <c r="K92" s="356"/>
      <c r="L92" s="357"/>
      <c r="M92" s="354" t="s">
        <v>220</v>
      </c>
      <c r="N92" s="354"/>
      <c r="O92" s="354"/>
      <c r="P92" s="354"/>
      <c r="Q92" s="354"/>
      <c r="R92" s="354"/>
      <c r="S92" s="354"/>
      <c r="T92" s="354"/>
      <c r="U92" s="354"/>
      <c r="V92" s="418">
        <v>45509</v>
      </c>
      <c r="W92" s="419"/>
      <c r="X92" s="419"/>
      <c r="Y92" s="419"/>
      <c r="Z92" s="419"/>
      <c r="AA92" s="420"/>
      <c r="AB92" s="421">
        <v>900</v>
      </c>
      <c r="AC92" s="421"/>
      <c r="AD92" s="421"/>
      <c r="AE92" s="421"/>
      <c r="AF92" s="422">
        <f t="shared" si="15"/>
        <v>900</v>
      </c>
      <c r="AG92" s="412"/>
      <c r="AH92" s="412"/>
      <c r="AI92" s="412"/>
      <c r="AJ92" s="423">
        <v>0</v>
      </c>
      <c r="AK92" s="423"/>
      <c r="AL92" s="423"/>
      <c r="AM92" s="423"/>
      <c r="AN92" s="421">
        <v>3</v>
      </c>
      <c r="AO92" s="421"/>
      <c r="AP92" s="421"/>
      <c r="AQ92" s="421"/>
      <c r="AS92" s="417"/>
      <c r="AT92" s="417"/>
      <c r="AU92" s="417"/>
      <c r="AV92" s="417"/>
      <c r="AW92" s="417"/>
      <c r="AX92" s="417"/>
      <c r="AY92" s="417"/>
      <c r="AZ92" s="417"/>
      <c r="BA92" s="417"/>
      <c r="BB92" s="417"/>
      <c r="BC92" s="417"/>
      <c r="BD92" s="417"/>
      <c r="BE92" s="417"/>
      <c r="BF92" s="417"/>
      <c r="BG92" s="88"/>
    </row>
    <row r="93" spans="2:89" x14ac:dyDescent="0.4">
      <c r="B93" s="355" t="s">
        <v>221</v>
      </c>
      <c r="C93" s="356"/>
      <c r="D93" s="356"/>
      <c r="E93" s="356"/>
      <c r="F93" s="356"/>
      <c r="G93" s="356"/>
      <c r="H93" s="356"/>
      <c r="I93" s="356"/>
      <c r="J93" s="356"/>
      <c r="K93" s="356"/>
      <c r="L93" s="357"/>
      <c r="M93" s="354" t="s">
        <v>222</v>
      </c>
      <c r="N93" s="354"/>
      <c r="O93" s="354"/>
      <c r="P93" s="354"/>
      <c r="Q93" s="354"/>
      <c r="R93" s="354"/>
      <c r="S93" s="354"/>
      <c r="T93" s="354"/>
      <c r="U93" s="354"/>
      <c r="V93" s="418">
        <v>45510</v>
      </c>
      <c r="W93" s="419"/>
      <c r="X93" s="419"/>
      <c r="Y93" s="419"/>
      <c r="Z93" s="419"/>
      <c r="AA93" s="420"/>
      <c r="AB93" s="421">
        <v>950</v>
      </c>
      <c r="AC93" s="421"/>
      <c r="AD93" s="421"/>
      <c r="AE93" s="421"/>
      <c r="AF93" s="422">
        <f t="shared" si="15"/>
        <v>950</v>
      </c>
      <c r="AG93" s="412"/>
      <c r="AH93" s="412"/>
      <c r="AI93" s="412"/>
      <c r="AJ93" s="423">
        <v>0</v>
      </c>
      <c r="AK93" s="423"/>
      <c r="AL93" s="423"/>
      <c r="AM93" s="423"/>
      <c r="AN93" s="421">
        <v>2</v>
      </c>
      <c r="AO93" s="421"/>
      <c r="AP93" s="421"/>
      <c r="AQ93" s="421"/>
      <c r="AS93" s="417"/>
      <c r="AT93" s="417"/>
      <c r="AU93" s="417"/>
      <c r="AV93" s="417"/>
      <c r="AW93" s="417"/>
      <c r="AX93" s="417"/>
      <c r="AY93" s="417"/>
      <c r="AZ93" s="417"/>
      <c r="BA93" s="417"/>
      <c r="BB93" s="417"/>
      <c r="BC93" s="417"/>
      <c r="BD93" s="417"/>
      <c r="BE93" s="417"/>
      <c r="BF93" s="417"/>
      <c r="BG93" s="88"/>
    </row>
    <row r="94" spans="2:89" x14ac:dyDescent="0.4">
      <c r="B94" s="355" t="s">
        <v>223</v>
      </c>
      <c r="C94" s="356"/>
      <c r="D94" s="356"/>
      <c r="E94" s="356"/>
      <c r="F94" s="356"/>
      <c r="G94" s="356"/>
      <c r="H94" s="356"/>
      <c r="I94" s="356"/>
      <c r="J94" s="356"/>
      <c r="K94" s="356"/>
      <c r="L94" s="357"/>
      <c r="M94" s="354" t="s">
        <v>224</v>
      </c>
      <c r="N94" s="354"/>
      <c r="O94" s="354"/>
      <c r="P94" s="354"/>
      <c r="Q94" s="354"/>
      <c r="R94" s="354"/>
      <c r="S94" s="354"/>
      <c r="T94" s="354"/>
      <c r="U94" s="354"/>
      <c r="V94" s="418">
        <v>45511</v>
      </c>
      <c r="W94" s="419"/>
      <c r="X94" s="419"/>
      <c r="Y94" s="419"/>
      <c r="Z94" s="419"/>
      <c r="AA94" s="420"/>
      <c r="AB94" s="421">
        <v>1000</v>
      </c>
      <c r="AC94" s="421"/>
      <c r="AD94" s="421"/>
      <c r="AE94" s="421"/>
      <c r="AF94" s="422">
        <f t="shared" si="15"/>
        <v>1000</v>
      </c>
      <c r="AG94" s="412"/>
      <c r="AH94" s="412"/>
      <c r="AI94" s="412"/>
      <c r="AJ94" s="423">
        <v>0</v>
      </c>
      <c r="AK94" s="423"/>
      <c r="AL94" s="423"/>
      <c r="AM94" s="423"/>
      <c r="AN94" s="421">
        <v>1</v>
      </c>
      <c r="AO94" s="421"/>
      <c r="AP94" s="421"/>
      <c r="AQ94" s="421"/>
      <c r="AS94" s="417"/>
      <c r="AT94" s="417"/>
      <c r="AU94" s="417"/>
      <c r="AV94" s="417"/>
      <c r="AW94" s="417"/>
      <c r="AX94" s="417"/>
      <c r="AY94" s="417"/>
      <c r="AZ94" s="417"/>
      <c r="BA94" s="417"/>
      <c r="BB94" s="417"/>
      <c r="BC94" s="417"/>
      <c r="BD94" s="417"/>
      <c r="BE94" s="417"/>
      <c r="BF94" s="417"/>
      <c r="BG94" s="88"/>
    </row>
    <row r="95" spans="2:89" x14ac:dyDescent="0.4">
      <c r="B95" s="355" t="s">
        <v>215</v>
      </c>
      <c r="C95" s="356"/>
      <c r="D95" s="356"/>
      <c r="E95" s="356"/>
      <c r="F95" s="356"/>
      <c r="G95" s="356"/>
      <c r="H95" s="356"/>
      <c r="I95" s="356"/>
      <c r="J95" s="356"/>
      <c r="K95" s="356"/>
      <c r="L95" s="357"/>
      <c r="M95" s="354" t="s">
        <v>222</v>
      </c>
      <c r="N95" s="354"/>
      <c r="O95" s="354"/>
      <c r="P95" s="354"/>
      <c r="Q95" s="354"/>
      <c r="R95" s="354"/>
      <c r="S95" s="354"/>
      <c r="T95" s="354"/>
      <c r="U95" s="354"/>
      <c r="V95" s="418">
        <v>45512</v>
      </c>
      <c r="W95" s="419"/>
      <c r="X95" s="419"/>
      <c r="Y95" s="419"/>
      <c r="Z95" s="419"/>
      <c r="AA95" s="420"/>
      <c r="AB95" s="421">
        <v>900</v>
      </c>
      <c r="AC95" s="421"/>
      <c r="AD95" s="421"/>
      <c r="AE95" s="421"/>
      <c r="AF95" s="422">
        <f t="shared" si="15"/>
        <v>900</v>
      </c>
      <c r="AG95" s="412"/>
      <c r="AH95" s="412"/>
      <c r="AI95" s="412"/>
      <c r="AJ95" s="423">
        <v>0</v>
      </c>
      <c r="AK95" s="423"/>
      <c r="AL95" s="423"/>
      <c r="AM95" s="423"/>
      <c r="AN95" s="421">
        <v>3</v>
      </c>
      <c r="AO95" s="421"/>
      <c r="AP95" s="421"/>
      <c r="AQ95" s="421"/>
      <c r="AS95" s="417"/>
      <c r="AT95" s="417"/>
      <c r="AU95" s="417"/>
      <c r="AV95" s="417"/>
      <c r="AW95" s="417"/>
      <c r="AX95" s="417"/>
      <c r="AY95" s="417"/>
      <c r="AZ95" s="417"/>
      <c r="BA95" s="417"/>
      <c r="BB95" s="417"/>
      <c r="BC95" s="417"/>
      <c r="BD95" s="417"/>
      <c r="BE95" s="417"/>
      <c r="BF95" s="417"/>
      <c r="BG95" s="88"/>
    </row>
    <row r="96" spans="2:89" x14ac:dyDescent="0.4">
      <c r="B96" s="355" t="s">
        <v>215</v>
      </c>
      <c r="C96" s="356"/>
      <c r="D96" s="356"/>
      <c r="E96" s="356"/>
      <c r="F96" s="356"/>
      <c r="G96" s="356"/>
      <c r="H96" s="356"/>
      <c r="I96" s="356"/>
      <c r="J96" s="356"/>
      <c r="K96" s="356"/>
      <c r="L96" s="357"/>
      <c r="M96" s="354" t="s">
        <v>225</v>
      </c>
      <c r="N96" s="354"/>
      <c r="O96" s="354"/>
      <c r="P96" s="354"/>
      <c r="Q96" s="354"/>
      <c r="R96" s="354"/>
      <c r="S96" s="354"/>
      <c r="T96" s="354"/>
      <c r="U96" s="354"/>
      <c r="V96" s="418">
        <v>45513</v>
      </c>
      <c r="W96" s="419"/>
      <c r="X96" s="419"/>
      <c r="Y96" s="419"/>
      <c r="Z96" s="419"/>
      <c r="AA96" s="420"/>
      <c r="AB96" s="421">
        <v>950</v>
      </c>
      <c r="AC96" s="421"/>
      <c r="AD96" s="421"/>
      <c r="AE96" s="421"/>
      <c r="AF96" s="422">
        <f t="shared" si="15"/>
        <v>950</v>
      </c>
      <c r="AG96" s="412"/>
      <c r="AH96" s="412"/>
      <c r="AI96" s="412"/>
      <c r="AJ96" s="423">
        <v>0</v>
      </c>
      <c r="AK96" s="423"/>
      <c r="AL96" s="423"/>
      <c r="AM96" s="423"/>
      <c r="AN96" s="421">
        <v>3</v>
      </c>
      <c r="AO96" s="421"/>
      <c r="AP96" s="421"/>
      <c r="AQ96" s="421"/>
      <c r="AS96" s="417"/>
      <c r="AT96" s="417"/>
      <c r="AU96" s="417"/>
      <c r="AV96" s="417"/>
      <c r="AW96" s="417"/>
      <c r="AX96" s="417"/>
      <c r="AY96" s="417"/>
      <c r="AZ96" s="417"/>
      <c r="BA96" s="417"/>
      <c r="BB96" s="417"/>
      <c r="BC96" s="417"/>
      <c r="BD96" s="417"/>
      <c r="BE96" s="417"/>
      <c r="BF96" s="417"/>
      <c r="BG96" s="88"/>
    </row>
    <row r="97" spans="2:59" x14ac:dyDescent="0.4">
      <c r="B97" s="355"/>
      <c r="C97" s="356"/>
      <c r="D97" s="356"/>
      <c r="E97" s="356"/>
      <c r="F97" s="356"/>
      <c r="G97" s="356"/>
      <c r="H97" s="356"/>
      <c r="I97" s="356"/>
      <c r="J97" s="356"/>
      <c r="K97" s="356"/>
      <c r="L97" s="357"/>
      <c r="M97" s="354"/>
      <c r="N97" s="354"/>
      <c r="O97" s="354"/>
      <c r="P97" s="354"/>
      <c r="Q97" s="354"/>
      <c r="R97" s="354"/>
      <c r="S97" s="354"/>
      <c r="T97" s="354"/>
      <c r="U97" s="354"/>
      <c r="V97" s="418"/>
      <c r="W97" s="419"/>
      <c r="X97" s="419"/>
      <c r="Y97" s="419"/>
      <c r="Z97" s="419"/>
      <c r="AA97" s="420"/>
      <c r="AB97" s="421"/>
      <c r="AC97" s="421"/>
      <c r="AD97" s="421"/>
      <c r="AE97" s="421"/>
      <c r="AF97" s="422">
        <f t="shared" si="15"/>
        <v>0</v>
      </c>
      <c r="AG97" s="412"/>
      <c r="AH97" s="412"/>
      <c r="AI97" s="412"/>
      <c r="AJ97" s="423"/>
      <c r="AK97" s="423"/>
      <c r="AL97" s="423"/>
      <c r="AM97" s="423"/>
      <c r="AN97" s="421"/>
      <c r="AO97" s="421"/>
      <c r="AP97" s="421"/>
      <c r="AQ97" s="421"/>
      <c r="AS97" s="417"/>
      <c r="AT97" s="417"/>
      <c r="AU97" s="417"/>
      <c r="AV97" s="417"/>
      <c r="AW97" s="417"/>
      <c r="AX97" s="417"/>
      <c r="AY97" s="417"/>
      <c r="AZ97" s="417"/>
      <c r="BA97" s="417"/>
      <c r="BB97" s="417"/>
      <c r="BC97" s="417"/>
      <c r="BD97" s="417"/>
      <c r="BE97" s="417"/>
      <c r="BF97" s="417"/>
      <c r="BG97" s="88"/>
    </row>
    <row r="98" spans="2:59" x14ac:dyDescent="0.4">
      <c r="B98" s="355"/>
      <c r="C98" s="356"/>
      <c r="D98" s="356"/>
      <c r="E98" s="356"/>
      <c r="F98" s="356"/>
      <c r="G98" s="356"/>
      <c r="H98" s="356"/>
      <c r="I98" s="356"/>
      <c r="J98" s="356"/>
      <c r="K98" s="356"/>
      <c r="L98" s="357"/>
      <c r="M98" s="354"/>
      <c r="N98" s="354"/>
      <c r="O98" s="354"/>
      <c r="P98" s="354"/>
      <c r="Q98" s="354"/>
      <c r="R98" s="354"/>
      <c r="S98" s="354"/>
      <c r="T98" s="354"/>
      <c r="U98" s="354"/>
      <c r="V98" s="418"/>
      <c r="W98" s="419"/>
      <c r="X98" s="419"/>
      <c r="Y98" s="419"/>
      <c r="Z98" s="419"/>
      <c r="AA98" s="420"/>
      <c r="AB98" s="421"/>
      <c r="AC98" s="421"/>
      <c r="AD98" s="421"/>
      <c r="AE98" s="421"/>
      <c r="AF98" s="422">
        <f t="shared" si="15"/>
        <v>0</v>
      </c>
      <c r="AG98" s="412"/>
      <c r="AH98" s="412"/>
      <c r="AI98" s="412"/>
      <c r="AJ98" s="423"/>
      <c r="AK98" s="423"/>
      <c r="AL98" s="423"/>
      <c r="AM98" s="423"/>
      <c r="AN98" s="421"/>
      <c r="AO98" s="421"/>
      <c r="AP98" s="421"/>
      <c r="AQ98" s="421"/>
      <c r="AS98" s="417"/>
      <c r="AT98" s="417"/>
      <c r="AU98" s="417"/>
      <c r="AV98" s="417"/>
      <c r="AW98" s="417"/>
      <c r="AX98" s="417"/>
      <c r="AY98" s="417"/>
      <c r="AZ98" s="417"/>
      <c r="BA98" s="417"/>
      <c r="BB98" s="417"/>
      <c r="BC98" s="417"/>
      <c r="BD98" s="417"/>
      <c r="BE98" s="417"/>
      <c r="BF98" s="417"/>
      <c r="BG98" s="88"/>
    </row>
    <row r="99" spans="2:59" x14ac:dyDescent="0.4">
      <c r="B99" s="355"/>
      <c r="C99" s="356"/>
      <c r="D99" s="356"/>
      <c r="E99" s="356"/>
      <c r="F99" s="356"/>
      <c r="G99" s="356"/>
      <c r="H99" s="356"/>
      <c r="I99" s="356"/>
      <c r="J99" s="356"/>
      <c r="K99" s="356"/>
      <c r="L99" s="357"/>
      <c r="M99" s="354"/>
      <c r="N99" s="354"/>
      <c r="O99" s="354"/>
      <c r="P99" s="354"/>
      <c r="Q99" s="354"/>
      <c r="R99" s="354"/>
      <c r="S99" s="354"/>
      <c r="T99" s="354"/>
      <c r="U99" s="354"/>
      <c r="V99" s="418"/>
      <c r="W99" s="419"/>
      <c r="X99" s="419"/>
      <c r="Y99" s="419"/>
      <c r="Z99" s="419"/>
      <c r="AA99" s="420"/>
      <c r="AB99" s="421"/>
      <c r="AC99" s="421"/>
      <c r="AD99" s="421"/>
      <c r="AE99" s="421"/>
      <c r="AF99" s="422">
        <f t="shared" si="15"/>
        <v>0</v>
      </c>
      <c r="AG99" s="412"/>
      <c r="AH99" s="412"/>
      <c r="AI99" s="412"/>
      <c r="AJ99" s="423"/>
      <c r="AK99" s="423"/>
      <c r="AL99" s="423"/>
      <c r="AM99" s="423"/>
      <c r="AN99" s="421"/>
      <c r="AO99" s="421"/>
      <c r="AP99" s="421"/>
      <c r="AQ99" s="421"/>
      <c r="AS99" s="417"/>
      <c r="AT99" s="417"/>
      <c r="AU99" s="417"/>
      <c r="AV99" s="417"/>
      <c r="AW99" s="417"/>
      <c r="AX99" s="417"/>
      <c r="AY99" s="417"/>
      <c r="AZ99" s="417"/>
      <c r="BA99" s="417"/>
      <c r="BB99" s="417"/>
      <c r="BC99" s="417"/>
      <c r="BD99" s="417"/>
      <c r="BE99" s="417"/>
      <c r="BF99" s="417"/>
      <c r="BG99" s="88"/>
    </row>
    <row r="100" spans="2:59" x14ac:dyDescent="0.4">
      <c r="B100" s="355"/>
      <c r="C100" s="356"/>
      <c r="D100" s="356"/>
      <c r="E100" s="356"/>
      <c r="F100" s="356"/>
      <c r="G100" s="356"/>
      <c r="H100" s="356"/>
      <c r="I100" s="356"/>
      <c r="J100" s="356"/>
      <c r="K100" s="356"/>
      <c r="L100" s="357"/>
      <c r="M100" s="354"/>
      <c r="N100" s="354"/>
      <c r="O100" s="354"/>
      <c r="P100" s="354"/>
      <c r="Q100" s="354"/>
      <c r="R100" s="354"/>
      <c r="S100" s="354"/>
      <c r="T100" s="354"/>
      <c r="U100" s="354"/>
      <c r="V100" s="418"/>
      <c r="W100" s="419"/>
      <c r="X100" s="419"/>
      <c r="Y100" s="419"/>
      <c r="Z100" s="419"/>
      <c r="AA100" s="420"/>
      <c r="AB100" s="421"/>
      <c r="AC100" s="421"/>
      <c r="AD100" s="421"/>
      <c r="AE100" s="421"/>
      <c r="AF100" s="422">
        <f t="shared" si="15"/>
        <v>0</v>
      </c>
      <c r="AG100" s="412"/>
      <c r="AH100" s="412"/>
      <c r="AI100" s="412"/>
      <c r="AJ100" s="423"/>
      <c r="AK100" s="423"/>
      <c r="AL100" s="423"/>
      <c r="AM100" s="423"/>
      <c r="AN100" s="421"/>
      <c r="AO100" s="421"/>
      <c r="AP100" s="421"/>
      <c r="AQ100" s="421"/>
      <c r="AS100" s="417"/>
      <c r="AT100" s="417"/>
      <c r="AU100" s="417"/>
      <c r="AV100" s="417"/>
      <c r="AW100" s="417"/>
      <c r="AX100" s="417"/>
      <c r="AY100" s="417"/>
      <c r="AZ100" s="417"/>
      <c r="BA100" s="417"/>
      <c r="BB100" s="417"/>
      <c r="BC100" s="417"/>
      <c r="BD100" s="417"/>
      <c r="BE100" s="417"/>
      <c r="BF100" s="417"/>
      <c r="BG100" s="88"/>
    </row>
    <row r="101" spans="2:59" x14ac:dyDescent="0.4">
      <c r="B101" s="355"/>
      <c r="C101" s="356"/>
      <c r="D101" s="356"/>
      <c r="E101" s="356"/>
      <c r="F101" s="356"/>
      <c r="G101" s="356"/>
      <c r="H101" s="356"/>
      <c r="I101" s="356"/>
      <c r="J101" s="356"/>
      <c r="K101" s="356"/>
      <c r="L101" s="357"/>
      <c r="M101" s="354"/>
      <c r="N101" s="354"/>
      <c r="O101" s="354"/>
      <c r="P101" s="354"/>
      <c r="Q101" s="354"/>
      <c r="R101" s="354"/>
      <c r="S101" s="354"/>
      <c r="T101" s="354"/>
      <c r="U101" s="354"/>
      <c r="V101" s="418"/>
      <c r="W101" s="419"/>
      <c r="X101" s="419"/>
      <c r="Y101" s="419"/>
      <c r="Z101" s="419"/>
      <c r="AA101" s="420"/>
      <c r="AB101" s="421"/>
      <c r="AC101" s="421"/>
      <c r="AD101" s="421"/>
      <c r="AE101" s="421"/>
      <c r="AF101" s="422">
        <f t="shared" si="15"/>
        <v>0</v>
      </c>
      <c r="AG101" s="412"/>
      <c r="AH101" s="412"/>
      <c r="AI101" s="412"/>
      <c r="AJ101" s="423"/>
      <c r="AK101" s="423"/>
      <c r="AL101" s="423"/>
      <c r="AM101" s="423"/>
      <c r="AN101" s="421"/>
      <c r="AO101" s="421"/>
      <c r="AP101" s="421"/>
      <c r="AQ101" s="421"/>
      <c r="AS101" s="417"/>
      <c r="AT101" s="417"/>
      <c r="AU101" s="417"/>
      <c r="AV101" s="417"/>
      <c r="AW101" s="417"/>
      <c r="AX101" s="417"/>
      <c r="AY101" s="417"/>
      <c r="AZ101" s="417"/>
      <c r="BA101" s="417"/>
      <c r="BB101" s="417"/>
      <c r="BC101" s="417"/>
      <c r="BD101" s="417"/>
      <c r="BE101" s="417"/>
      <c r="BF101" s="417"/>
      <c r="BG101" s="88"/>
    </row>
    <row r="102" spans="2:59" x14ac:dyDescent="0.4">
      <c r="B102" s="355"/>
      <c r="C102" s="356"/>
      <c r="D102" s="356"/>
      <c r="E102" s="356"/>
      <c r="F102" s="356"/>
      <c r="G102" s="356"/>
      <c r="H102" s="356"/>
      <c r="I102" s="356"/>
      <c r="J102" s="356"/>
      <c r="K102" s="356"/>
      <c r="L102" s="357"/>
      <c r="M102" s="354"/>
      <c r="N102" s="354"/>
      <c r="O102" s="354"/>
      <c r="P102" s="354"/>
      <c r="Q102" s="354"/>
      <c r="R102" s="354"/>
      <c r="S102" s="354"/>
      <c r="T102" s="354"/>
      <c r="U102" s="354"/>
      <c r="V102" s="418"/>
      <c r="W102" s="419"/>
      <c r="X102" s="419"/>
      <c r="Y102" s="419"/>
      <c r="Z102" s="419"/>
      <c r="AA102" s="420"/>
      <c r="AB102" s="421"/>
      <c r="AC102" s="421"/>
      <c r="AD102" s="421"/>
      <c r="AE102" s="421"/>
      <c r="AF102" s="422">
        <f t="shared" si="15"/>
        <v>0</v>
      </c>
      <c r="AG102" s="412"/>
      <c r="AH102" s="412"/>
      <c r="AI102" s="412"/>
      <c r="AJ102" s="423"/>
      <c r="AK102" s="423"/>
      <c r="AL102" s="423"/>
      <c r="AM102" s="423"/>
      <c r="AN102" s="421"/>
      <c r="AO102" s="421"/>
      <c r="AP102" s="421"/>
      <c r="AQ102" s="421"/>
      <c r="AS102" s="417"/>
      <c r="AT102" s="417"/>
      <c r="AU102" s="417"/>
      <c r="AV102" s="417"/>
      <c r="AW102" s="417"/>
      <c r="AX102" s="417"/>
      <c r="AY102" s="417"/>
      <c r="AZ102" s="417"/>
      <c r="BA102" s="417"/>
      <c r="BB102" s="417"/>
      <c r="BC102" s="417"/>
      <c r="BD102" s="417"/>
      <c r="BE102" s="417"/>
      <c r="BF102" s="417"/>
      <c r="BG102" s="88"/>
    </row>
    <row r="103" spans="2:59" x14ac:dyDescent="0.4">
      <c r="B103" s="355"/>
      <c r="C103" s="356"/>
      <c r="D103" s="356"/>
      <c r="E103" s="356"/>
      <c r="F103" s="356"/>
      <c r="G103" s="356"/>
      <c r="H103" s="356"/>
      <c r="I103" s="356"/>
      <c r="J103" s="356"/>
      <c r="K103" s="356"/>
      <c r="L103" s="357"/>
      <c r="M103" s="354"/>
      <c r="N103" s="354"/>
      <c r="O103" s="354"/>
      <c r="P103" s="354"/>
      <c r="Q103" s="354"/>
      <c r="R103" s="354"/>
      <c r="S103" s="354"/>
      <c r="T103" s="354"/>
      <c r="U103" s="354"/>
      <c r="V103" s="418"/>
      <c r="W103" s="419"/>
      <c r="X103" s="419"/>
      <c r="Y103" s="419"/>
      <c r="Z103" s="419"/>
      <c r="AA103" s="420"/>
      <c r="AB103" s="421"/>
      <c r="AC103" s="421"/>
      <c r="AD103" s="421"/>
      <c r="AE103" s="421"/>
      <c r="AF103" s="422">
        <f t="shared" si="15"/>
        <v>0</v>
      </c>
      <c r="AG103" s="412"/>
      <c r="AH103" s="412"/>
      <c r="AI103" s="412"/>
      <c r="AJ103" s="423"/>
      <c r="AK103" s="423"/>
      <c r="AL103" s="423"/>
      <c r="AM103" s="423"/>
      <c r="AN103" s="421"/>
      <c r="AO103" s="421"/>
      <c r="AP103" s="421"/>
      <c r="AQ103" s="421"/>
      <c r="AS103" s="417"/>
      <c r="AT103" s="417"/>
      <c r="AU103" s="417"/>
      <c r="AV103" s="417"/>
      <c r="AW103" s="417"/>
      <c r="AX103" s="417"/>
      <c r="AY103" s="417"/>
      <c r="AZ103" s="417"/>
      <c r="BA103" s="417"/>
      <c r="BB103" s="417"/>
      <c r="BC103" s="417"/>
      <c r="BD103" s="417"/>
      <c r="BE103" s="417"/>
      <c r="BF103" s="417"/>
      <c r="BG103" s="88"/>
    </row>
    <row r="104" spans="2:59" x14ac:dyDescent="0.4">
      <c r="B104" s="355"/>
      <c r="C104" s="356"/>
      <c r="D104" s="356"/>
      <c r="E104" s="356"/>
      <c r="F104" s="356"/>
      <c r="G104" s="356"/>
      <c r="H104" s="356"/>
      <c r="I104" s="356"/>
      <c r="J104" s="356"/>
      <c r="K104" s="356"/>
      <c r="L104" s="357"/>
      <c r="M104" s="354"/>
      <c r="N104" s="354"/>
      <c r="O104" s="354"/>
      <c r="P104" s="354"/>
      <c r="Q104" s="354"/>
      <c r="R104" s="354"/>
      <c r="S104" s="354"/>
      <c r="T104" s="354"/>
      <c r="U104" s="354"/>
      <c r="V104" s="418"/>
      <c r="W104" s="419"/>
      <c r="X104" s="419"/>
      <c r="Y104" s="419"/>
      <c r="Z104" s="419"/>
      <c r="AA104" s="420"/>
      <c r="AB104" s="421"/>
      <c r="AC104" s="421"/>
      <c r="AD104" s="421"/>
      <c r="AE104" s="421"/>
      <c r="AF104" s="422">
        <f t="shared" si="15"/>
        <v>0</v>
      </c>
      <c r="AG104" s="412"/>
      <c r="AH104" s="412"/>
      <c r="AI104" s="412"/>
      <c r="AJ104" s="423"/>
      <c r="AK104" s="423"/>
      <c r="AL104" s="423"/>
      <c r="AM104" s="423"/>
      <c r="AN104" s="421"/>
      <c r="AO104" s="421"/>
      <c r="AP104" s="421"/>
      <c r="AQ104" s="421"/>
      <c r="AS104" s="417"/>
      <c r="AT104" s="417"/>
      <c r="AU104" s="417"/>
      <c r="AV104" s="417"/>
      <c r="AW104" s="417"/>
      <c r="AX104" s="417"/>
      <c r="AY104" s="417"/>
      <c r="AZ104" s="417"/>
      <c r="BA104" s="417"/>
      <c r="BB104" s="417"/>
      <c r="BC104" s="417"/>
      <c r="BD104" s="417"/>
      <c r="BE104" s="417"/>
      <c r="BF104" s="417"/>
      <c r="BG104" s="88"/>
    </row>
    <row r="105" spans="2:59" x14ac:dyDescent="0.4">
      <c r="B105" s="355"/>
      <c r="C105" s="356"/>
      <c r="D105" s="356"/>
      <c r="E105" s="356"/>
      <c r="F105" s="356"/>
      <c r="G105" s="356"/>
      <c r="H105" s="356"/>
      <c r="I105" s="356"/>
      <c r="J105" s="356"/>
      <c r="K105" s="356"/>
      <c r="L105" s="357"/>
      <c r="M105" s="354"/>
      <c r="N105" s="354"/>
      <c r="O105" s="354"/>
      <c r="P105" s="354"/>
      <c r="Q105" s="354"/>
      <c r="R105" s="354"/>
      <c r="S105" s="354"/>
      <c r="T105" s="354"/>
      <c r="U105" s="354"/>
      <c r="V105" s="418"/>
      <c r="W105" s="419"/>
      <c r="X105" s="419"/>
      <c r="Y105" s="419"/>
      <c r="Z105" s="419"/>
      <c r="AA105" s="420"/>
      <c r="AB105" s="421"/>
      <c r="AC105" s="421"/>
      <c r="AD105" s="421"/>
      <c r="AE105" s="421"/>
      <c r="AF105" s="422">
        <f t="shared" si="15"/>
        <v>0</v>
      </c>
      <c r="AG105" s="412"/>
      <c r="AH105" s="412"/>
      <c r="AI105" s="412"/>
      <c r="AJ105" s="423"/>
      <c r="AK105" s="423"/>
      <c r="AL105" s="423"/>
      <c r="AM105" s="423"/>
      <c r="AN105" s="421"/>
      <c r="AO105" s="421"/>
      <c r="AP105" s="421"/>
      <c r="AQ105" s="421"/>
      <c r="AS105" s="417"/>
      <c r="AT105" s="417"/>
      <c r="AU105" s="417"/>
      <c r="AV105" s="417"/>
      <c r="AW105" s="417"/>
      <c r="AX105" s="417"/>
      <c r="AY105" s="417"/>
      <c r="AZ105" s="417"/>
      <c r="BA105" s="417"/>
      <c r="BB105" s="417"/>
      <c r="BC105" s="417"/>
      <c r="BD105" s="417"/>
      <c r="BE105" s="417"/>
      <c r="BF105" s="417"/>
      <c r="BG105" s="88"/>
    </row>
    <row r="106" spans="2:59" x14ac:dyDescent="0.4">
      <c r="B106" s="355"/>
      <c r="C106" s="356"/>
      <c r="D106" s="356"/>
      <c r="E106" s="356"/>
      <c r="F106" s="356"/>
      <c r="G106" s="356"/>
      <c r="H106" s="356"/>
      <c r="I106" s="356"/>
      <c r="J106" s="356"/>
      <c r="K106" s="356"/>
      <c r="L106" s="357"/>
      <c r="M106" s="354"/>
      <c r="N106" s="354"/>
      <c r="O106" s="354"/>
      <c r="P106" s="354"/>
      <c r="Q106" s="354"/>
      <c r="R106" s="354"/>
      <c r="S106" s="354"/>
      <c r="T106" s="354"/>
      <c r="U106" s="354"/>
      <c r="V106" s="418"/>
      <c r="W106" s="419"/>
      <c r="X106" s="419"/>
      <c r="Y106" s="419"/>
      <c r="Z106" s="419"/>
      <c r="AA106" s="420"/>
      <c r="AB106" s="421"/>
      <c r="AC106" s="421"/>
      <c r="AD106" s="421"/>
      <c r="AE106" s="421"/>
      <c r="AF106" s="422">
        <f t="shared" si="15"/>
        <v>0</v>
      </c>
      <c r="AG106" s="412"/>
      <c r="AH106" s="412"/>
      <c r="AI106" s="412"/>
      <c r="AJ106" s="423"/>
      <c r="AK106" s="423"/>
      <c r="AL106" s="423"/>
      <c r="AM106" s="423"/>
      <c r="AN106" s="421"/>
      <c r="AO106" s="421"/>
      <c r="AP106" s="421"/>
      <c r="AQ106" s="421"/>
      <c r="AS106" s="417"/>
      <c r="AT106" s="417"/>
      <c r="AU106" s="417"/>
      <c r="AV106" s="417"/>
      <c r="AW106" s="417"/>
      <c r="AX106" s="417"/>
      <c r="AY106" s="417"/>
      <c r="AZ106" s="417"/>
      <c r="BA106" s="417"/>
      <c r="BB106" s="417"/>
      <c r="BC106" s="417"/>
      <c r="BD106" s="417"/>
      <c r="BE106" s="417"/>
      <c r="BF106" s="417"/>
      <c r="BG106" s="88"/>
    </row>
    <row r="107" spans="2:59" x14ac:dyDescent="0.4">
      <c r="B107" s="355"/>
      <c r="C107" s="356"/>
      <c r="D107" s="356"/>
      <c r="E107" s="356"/>
      <c r="F107" s="356"/>
      <c r="G107" s="356"/>
      <c r="H107" s="356"/>
      <c r="I107" s="356"/>
      <c r="J107" s="356"/>
      <c r="K107" s="356"/>
      <c r="L107" s="357"/>
      <c r="M107" s="354"/>
      <c r="N107" s="354"/>
      <c r="O107" s="354"/>
      <c r="P107" s="354"/>
      <c r="Q107" s="354"/>
      <c r="R107" s="354"/>
      <c r="S107" s="354"/>
      <c r="T107" s="354"/>
      <c r="U107" s="354"/>
      <c r="V107" s="418"/>
      <c r="W107" s="419"/>
      <c r="X107" s="419"/>
      <c r="Y107" s="419"/>
      <c r="Z107" s="419"/>
      <c r="AA107" s="420"/>
      <c r="AB107" s="421"/>
      <c r="AC107" s="421"/>
      <c r="AD107" s="421"/>
      <c r="AE107" s="421"/>
      <c r="AF107" s="422">
        <f t="shared" si="15"/>
        <v>0</v>
      </c>
      <c r="AG107" s="412"/>
      <c r="AH107" s="412"/>
      <c r="AI107" s="412"/>
      <c r="AJ107" s="423"/>
      <c r="AK107" s="423"/>
      <c r="AL107" s="423"/>
      <c r="AM107" s="423"/>
      <c r="AN107" s="421"/>
      <c r="AO107" s="421"/>
      <c r="AP107" s="421"/>
      <c r="AQ107" s="421"/>
      <c r="AS107" s="417"/>
      <c r="AT107" s="417"/>
      <c r="AU107" s="417"/>
      <c r="AV107" s="417"/>
      <c r="AW107" s="417"/>
      <c r="AX107" s="417"/>
      <c r="AY107" s="417"/>
      <c r="AZ107" s="417"/>
      <c r="BA107" s="417"/>
      <c r="BB107" s="417"/>
      <c r="BC107" s="417"/>
      <c r="BD107" s="417"/>
      <c r="BE107" s="417"/>
      <c r="BF107" s="417"/>
      <c r="BG107" s="88"/>
    </row>
    <row r="108" spans="2:59" x14ac:dyDescent="0.4">
      <c r="B108" s="355"/>
      <c r="C108" s="356"/>
      <c r="D108" s="356"/>
      <c r="E108" s="356"/>
      <c r="F108" s="356"/>
      <c r="G108" s="356"/>
      <c r="H108" s="356"/>
      <c r="I108" s="356"/>
      <c r="J108" s="356"/>
      <c r="K108" s="356"/>
      <c r="L108" s="357"/>
      <c r="M108" s="354"/>
      <c r="N108" s="354"/>
      <c r="O108" s="354"/>
      <c r="P108" s="354"/>
      <c r="Q108" s="354"/>
      <c r="R108" s="354"/>
      <c r="S108" s="354"/>
      <c r="T108" s="354"/>
      <c r="U108" s="354"/>
      <c r="V108" s="418"/>
      <c r="W108" s="419"/>
      <c r="X108" s="419"/>
      <c r="Y108" s="419"/>
      <c r="Z108" s="419"/>
      <c r="AA108" s="420"/>
      <c r="AB108" s="421"/>
      <c r="AC108" s="421"/>
      <c r="AD108" s="421"/>
      <c r="AE108" s="421"/>
      <c r="AF108" s="422">
        <f t="shared" si="15"/>
        <v>0</v>
      </c>
      <c r="AG108" s="412"/>
      <c r="AH108" s="412"/>
      <c r="AI108" s="412"/>
      <c r="AJ108" s="423"/>
      <c r="AK108" s="423"/>
      <c r="AL108" s="423"/>
      <c r="AM108" s="423"/>
      <c r="AN108" s="421"/>
      <c r="AO108" s="421"/>
      <c r="AP108" s="421"/>
      <c r="AQ108" s="421"/>
      <c r="AS108" s="417"/>
      <c r="AT108" s="417"/>
      <c r="AU108" s="417"/>
      <c r="AV108" s="417"/>
      <c r="AW108" s="417"/>
      <c r="AX108" s="417"/>
      <c r="AY108" s="417"/>
      <c r="AZ108" s="417"/>
      <c r="BA108" s="417"/>
      <c r="BB108" s="417"/>
      <c r="BC108" s="417"/>
      <c r="BD108" s="417"/>
      <c r="BE108" s="417"/>
      <c r="BF108" s="417"/>
      <c r="BG108" s="88"/>
    </row>
    <row r="109" spans="2:59" x14ac:dyDescent="0.4">
      <c r="B109" s="355"/>
      <c r="C109" s="356"/>
      <c r="D109" s="356"/>
      <c r="E109" s="356"/>
      <c r="F109" s="356"/>
      <c r="G109" s="356"/>
      <c r="H109" s="356"/>
      <c r="I109" s="356"/>
      <c r="J109" s="356"/>
      <c r="K109" s="356"/>
      <c r="L109" s="357"/>
      <c r="M109" s="354"/>
      <c r="N109" s="354"/>
      <c r="O109" s="354"/>
      <c r="P109" s="354"/>
      <c r="Q109" s="354"/>
      <c r="R109" s="354"/>
      <c r="S109" s="354"/>
      <c r="T109" s="354"/>
      <c r="U109" s="354"/>
      <c r="V109" s="418"/>
      <c r="W109" s="419"/>
      <c r="X109" s="419"/>
      <c r="Y109" s="419"/>
      <c r="Z109" s="419"/>
      <c r="AA109" s="420"/>
      <c r="AB109" s="421"/>
      <c r="AC109" s="421"/>
      <c r="AD109" s="421"/>
      <c r="AE109" s="421"/>
      <c r="AF109" s="422">
        <f t="shared" si="15"/>
        <v>0</v>
      </c>
      <c r="AG109" s="412"/>
      <c r="AH109" s="412"/>
      <c r="AI109" s="412"/>
      <c r="AJ109" s="423"/>
      <c r="AK109" s="423"/>
      <c r="AL109" s="423"/>
      <c r="AM109" s="423"/>
      <c r="AN109" s="421"/>
      <c r="AO109" s="421"/>
      <c r="AP109" s="421"/>
      <c r="AQ109" s="421"/>
      <c r="AS109" s="417"/>
      <c r="AT109" s="417"/>
      <c r="AU109" s="417"/>
      <c r="AV109" s="417"/>
      <c r="AW109" s="417"/>
      <c r="AX109" s="417"/>
      <c r="AY109" s="417"/>
      <c r="AZ109" s="417"/>
      <c r="BA109" s="417"/>
      <c r="BB109" s="417"/>
      <c r="BC109" s="417"/>
      <c r="BD109" s="417"/>
      <c r="BE109" s="417"/>
      <c r="BF109" s="417"/>
      <c r="BG109" s="88"/>
    </row>
    <row r="110" spans="2:59" x14ac:dyDescent="0.4">
      <c r="B110" s="355"/>
      <c r="C110" s="356"/>
      <c r="D110" s="356"/>
      <c r="E110" s="356"/>
      <c r="F110" s="356"/>
      <c r="G110" s="356"/>
      <c r="H110" s="356"/>
      <c r="I110" s="356"/>
      <c r="J110" s="356"/>
      <c r="K110" s="356"/>
      <c r="L110" s="357"/>
      <c r="M110" s="354"/>
      <c r="N110" s="354"/>
      <c r="O110" s="354"/>
      <c r="P110" s="354"/>
      <c r="Q110" s="354"/>
      <c r="R110" s="354"/>
      <c r="S110" s="354"/>
      <c r="T110" s="354"/>
      <c r="U110" s="354"/>
      <c r="V110" s="418"/>
      <c r="W110" s="419"/>
      <c r="X110" s="419"/>
      <c r="Y110" s="419"/>
      <c r="Z110" s="419"/>
      <c r="AA110" s="420"/>
      <c r="AB110" s="421"/>
      <c r="AC110" s="421"/>
      <c r="AD110" s="421"/>
      <c r="AE110" s="421"/>
      <c r="AF110" s="422">
        <f t="shared" si="15"/>
        <v>0</v>
      </c>
      <c r="AG110" s="412"/>
      <c r="AH110" s="412"/>
      <c r="AI110" s="412"/>
      <c r="AJ110" s="423"/>
      <c r="AK110" s="423"/>
      <c r="AL110" s="423"/>
      <c r="AM110" s="423"/>
      <c r="AN110" s="421"/>
      <c r="AO110" s="421"/>
      <c r="AP110" s="421"/>
      <c r="AQ110" s="421"/>
      <c r="AS110" s="417"/>
      <c r="AT110" s="417"/>
      <c r="AU110" s="417"/>
      <c r="AV110" s="417"/>
      <c r="AW110" s="417"/>
      <c r="AX110" s="417"/>
      <c r="AY110" s="417"/>
      <c r="AZ110" s="417"/>
      <c r="BA110" s="417"/>
      <c r="BB110" s="417"/>
      <c r="BC110" s="417"/>
      <c r="BD110" s="417"/>
      <c r="BE110" s="417"/>
      <c r="BF110" s="417"/>
      <c r="BG110" s="88"/>
    </row>
    <row r="111" spans="2:59" x14ac:dyDescent="0.4">
      <c r="B111" s="355"/>
      <c r="C111" s="356"/>
      <c r="D111" s="356"/>
      <c r="E111" s="356"/>
      <c r="F111" s="356"/>
      <c r="G111" s="356"/>
      <c r="H111" s="356"/>
      <c r="I111" s="356"/>
      <c r="J111" s="356"/>
      <c r="K111" s="356"/>
      <c r="L111" s="357"/>
      <c r="M111" s="354"/>
      <c r="N111" s="354"/>
      <c r="O111" s="354"/>
      <c r="P111" s="354"/>
      <c r="Q111" s="354"/>
      <c r="R111" s="354"/>
      <c r="S111" s="354"/>
      <c r="T111" s="354"/>
      <c r="U111" s="354"/>
      <c r="V111" s="418"/>
      <c r="W111" s="419"/>
      <c r="X111" s="419"/>
      <c r="Y111" s="419"/>
      <c r="Z111" s="419"/>
      <c r="AA111" s="420"/>
      <c r="AB111" s="421"/>
      <c r="AC111" s="421"/>
      <c r="AD111" s="421"/>
      <c r="AE111" s="421"/>
      <c r="AF111" s="422">
        <f t="shared" si="15"/>
        <v>0</v>
      </c>
      <c r="AG111" s="412"/>
      <c r="AH111" s="412"/>
      <c r="AI111" s="412"/>
      <c r="AJ111" s="423"/>
      <c r="AK111" s="423"/>
      <c r="AL111" s="423"/>
      <c r="AM111" s="423"/>
      <c r="AN111" s="421"/>
      <c r="AO111" s="421"/>
      <c r="AP111" s="421"/>
      <c r="AQ111" s="421"/>
      <c r="AS111" s="417"/>
      <c r="AT111" s="417"/>
      <c r="AU111" s="417"/>
      <c r="AV111" s="417"/>
      <c r="AW111" s="417"/>
      <c r="AX111" s="417"/>
      <c r="AY111" s="417"/>
      <c r="AZ111" s="417"/>
      <c r="BA111" s="417"/>
      <c r="BB111" s="417"/>
      <c r="BC111" s="417"/>
      <c r="BD111" s="417"/>
      <c r="BE111" s="417"/>
      <c r="BF111" s="417"/>
      <c r="BG111" s="88"/>
    </row>
    <row r="112" spans="2:59" x14ac:dyDescent="0.4">
      <c r="B112" s="355"/>
      <c r="C112" s="356"/>
      <c r="D112" s="356"/>
      <c r="E112" s="356"/>
      <c r="F112" s="356"/>
      <c r="G112" s="356"/>
      <c r="H112" s="356"/>
      <c r="I112" s="356"/>
      <c r="J112" s="356"/>
      <c r="K112" s="356"/>
      <c r="L112" s="357"/>
      <c r="M112" s="354"/>
      <c r="N112" s="354"/>
      <c r="O112" s="354"/>
      <c r="P112" s="354"/>
      <c r="Q112" s="354"/>
      <c r="R112" s="354"/>
      <c r="S112" s="354"/>
      <c r="T112" s="354"/>
      <c r="U112" s="354"/>
      <c r="V112" s="418"/>
      <c r="W112" s="419"/>
      <c r="X112" s="419"/>
      <c r="Y112" s="419"/>
      <c r="Z112" s="419"/>
      <c r="AA112" s="420"/>
      <c r="AB112" s="421"/>
      <c r="AC112" s="421"/>
      <c r="AD112" s="421"/>
      <c r="AE112" s="421"/>
      <c r="AF112" s="422">
        <f t="shared" si="15"/>
        <v>0</v>
      </c>
      <c r="AG112" s="412"/>
      <c r="AH112" s="412"/>
      <c r="AI112" s="412"/>
      <c r="AJ112" s="423"/>
      <c r="AK112" s="423"/>
      <c r="AL112" s="423"/>
      <c r="AM112" s="423"/>
      <c r="AN112" s="421"/>
      <c r="AO112" s="421"/>
      <c r="AP112" s="421"/>
      <c r="AQ112" s="421"/>
      <c r="AS112" s="417"/>
      <c r="AT112" s="417"/>
      <c r="AU112" s="417"/>
      <c r="AV112" s="417"/>
      <c r="AW112" s="417"/>
      <c r="AX112" s="417"/>
      <c r="AY112" s="417"/>
      <c r="AZ112" s="417"/>
      <c r="BA112" s="417"/>
      <c r="BB112" s="417"/>
      <c r="BC112" s="417"/>
      <c r="BD112" s="417"/>
      <c r="BE112" s="417"/>
      <c r="BF112" s="417"/>
      <c r="BG112" s="88"/>
    </row>
    <row r="113" spans="2:99" x14ac:dyDescent="0.4">
      <c r="B113" s="355"/>
      <c r="C113" s="356"/>
      <c r="D113" s="356"/>
      <c r="E113" s="356"/>
      <c r="F113" s="356"/>
      <c r="G113" s="356"/>
      <c r="H113" s="356"/>
      <c r="I113" s="356"/>
      <c r="J113" s="356"/>
      <c r="K113" s="356"/>
      <c r="L113" s="357"/>
      <c r="M113" s="354"/>
      <c r="N113" s="354"/>
      <c r="O113" s="354"/>
      <c r="P113" s="354"/>
      <c r="Q113" s="354"/>
      <c r="R113" s="354"/>
      <c r="S113" s="354"/>
      <c r="T113" s="354"/>
      <c r="U113" s="354"/>
      <c r="V113" s="418"/>
      <c r="W113" s="419"/>
      <c r="X113" s="419"/>
      <c r="Y113" s="419"/>
      <c r="Z113" s="419"/>
      <c r="AA113" s="420"/>
      <c r="AB113" s="421"/>
      <c r="AC113" s="421"/>
      <c r="AD113" s="421"/>
      <c r="AE113" s="421"/>
      <c r="AF113" s="422">
        <f t="shared" si="15"/>
        <v>0</v>
      </c>
      <c r="AG113" s="412"/>
      <c r="AH113" s="412"/>
      <c r="AI113" s="412"/>
      <c r="AJ113" s="423"/>
      <c r="AK113" s="423"/>
      <c r="AL113" s="423"/>
      <c r="AM113" s="423"/>
      <c r="AN113" s="421"/>
      <c r="AO113" s="421"/>
      <c r="AP113" s="421"/>
      <c r="AQ113" s="421"/>
      <c r="AS113" s="417"/>
      <c r="AT113" s="417"/>
      <c r="AU113" s="417"/>
      <c r="AV113" s="417"/>
      <c r="AW113" s="417"/>
      <c r="AX113" s="417"/>
      <c r="AY113" s="417"/>
      <c r="AZ113" s="417"/>
      <c r="BA113" s="417"/>
      <c r="BB113" s="417"/>
      <c r="BC113" s="417"/>
      <c r="BD113" s="417"/>
      <c r="BE113" s="417"/>
      <c r="BF113" s="417"/>
      <c r="BG113" s="88"/>
    </row>
    <row r="114" spans="2:99" x14ac:dyDescent="0.4">
      <c r="B114" s="355"/>
      <c r="C114" s="356"/>
      <c r="D114" s="356"/>
      <c r="E114" s="356"/>
      <c r="F114" s="356"/>
      <c r="G114" s="356"/>
      <c r="H114" s="356"/>
      <c r="I114" s="356"/>
      <c r="J114" s="356"/>
      <c r="K114" s="356"/>
      <c r="L114" s="357"/>
      <c r="M114" s="354"/>
      <c r="N114" s="354"/>
      <c r="O114" s="354"/>
      <c r="P114" s="354"/>
      <c r="Q114" s="354"/>
      <c r="R114" s="354"/>
      <c r="S114" s="354"/>
      <c r="T114" s="354"/>
      <c r="U114" s="354"/>
      <c r="V114" s="418"/>
      <c r="W114" s="419"/>
      <c r="X114" s="419"/>
      <c r="Y114" s="419"/>
      <c r="Z114" s="419"/>
      <c r="AA114" s="420"/>
      <c r="AB114" s="421"/>
      <c r="AC114" s="421"/>
      <c r="AD114" s="421"/>
      <c r="AE114" s="421"/>
      <c r="AF114" s="422">
        <f t="shared" si="15"/>
        <v>0</v>
      </c>
      <c r="AG114" s="412"/>
      <c r="AH114" s="412"/>
      <c r="AI114" s="412"/>
      <c r="AJ114" s="423"/>
      <c r="AK114" s="423"/>
      <c r="AL114" s="423"/>
      <c r="AM114" s="423"/>
      <c r="AN114" s="421"/>
      <c r="AO114" s="421"/>
      <c r="AP114" s="421"/>
      <c r="AQ114" s="421"/>
      <c r="AS114" s="417"/>
      <c r="AT114" s="417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417"/>
      <c r="BF114" s="417"/>
      <c r="BG114" s="88"/>
    </row>
    <row r="115" spans="2:99" x14ac:dyDescent="0.4">
      <c r="B115" s="355"/>
      <c r="C115" s="356"/>
      <c r="D115" s="356"/>
      <c r="E115" s="356"/>
      <c r="F115" s="356"/>
      <c r="G115" s="356"/>
      <c r="H115" s="356"/>
      <c r="I115" s="356"/>
      <c r="J115" s="356"/>
      <c r="K115" s="356"/>
      <c r="L115" s="357"/>
      <c r="M115" s="354"/>
      <c r="N115" s="354"/>
      <c r="O115" s="354"/>
      <c r="P115" s="354"/>
      <c r="Q115" s="354"/>
      <c r="R115" s="354"/>
      <c r="S115" s="354"/>
      <c r="T115" s="354"/>
      <c r="U115" s="354"/>
      <c r="V115" s="418"/>
      <c r="W115" s="419"/>
      <c r="X115" s="419"/>
      <c r="Y115" s="419"/>
      <c r="Z115" s="419"/>
      <c r="AA115" s="420"/>
      <c r="AB115" s="421"/>
      <c r="AC115" s="421"/>
      <c r="AD115" s="421"/>
      <c r="AE115" s="421"/>
      <c r="AF115" s="422">
        <f t="shared" si="15"/>
        <v>0</v>
      </c>
      <c r="AG115" s="412"/>
      <c r="AH115" s="412"/>
      <c r="AI115" s="412"/>
      <c r="AJ115" s="423"/>
      <c r="AK115" s="423"/>
      <c r="AL115" s="423"/>
      <c r="AM115" s="423"/>
      <c r="AN115" s="421"/>
      <c r="AO115" s="421"/>
      <c r="AP115" s="421"/>
      <c r="AQ115" s="421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88"/>
    </row>
    <row r="116" spans="2:99" x14ac:dyDescent="0.4">
      <c r="B116" s="355"/>
      <c r="C116" s="356"/>
      <c r="D116" s="356"/>
      <c r="E116" s="356"/>
      <c r="F116" s="356"/>
      <c r="G116" s="356"/>
      <c r="H116" s="356"/>
      <c r="I116" s="356"/>
      <c r="J116" s="356"/>
      <c r="K116" s="356"/>
      <c r="L116" s="357"/>
      <c r="M116" s="354"/>
      <c r="N116" s="354"/>
      <c r="O116" s="354"/>
      <c r="P116" s="354"/>
      <c r="Q116" s="354"/>
      <c r="R116" s="354"/>
      <c r="S116" s="354"/>
      <c r="T116" s="354"/>
      <c r="U116" s="354"/>
      <c r="V116" s="418"/>
      <c r="W116" s="419"/>
      <c r="X116" s="419"/>
      <c r="Y116" s="419"/>
      <c r="Z116" s="419"/>
      <c r="AA116" s="420"/>
      <c r="AB116" s="421"/>
      <c r="AC116" s="421"/>
      <c r="AD116" s="421"/>
      <c r="AE116" s="421"/>
      <c r="AF116" s="422">
        <f t="shared" si="15"/>
        <v>0</v>
      </c>
      <c r="AG116" s="412"/>
      <c r="AH116" s="412"/>
      <c r="AI116" s="412"/>
      <c r="AJ116" s="423"/>
      <c r="AK116" s="423"/>
      <c r="AL116" s="423"/>
      <c r="AM116" s="423"/>
      <c r="AN116" s="421"/>
      <c r="AO116" s="421"/>
      <c r="AP116" s="421"/>
      <c r="AQ116" s="421"/>
      <c r="AS116" s="417"/>
      <c r="AT116" s="417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417"/>
      <c r="BF116" s="417"/>
      <c r="BG116" s="88"/>
    </row>
    <row r="117" spans="2:99" x14ac:dyDescent="0.4">
      <c r="B117" s="355"/>
      <c r="C117" s="356"/>
      <c r="D117" s="356"/>
      <c r="E117" s="356"/>
      <c r="F117" s="356"/>
      <c r="G117" s="356"/>
      <c r="H117" s="356"/>
      <c r="I117" s="356"/>
      <c r="J117" s="356"/>
      <c r="K117" s="356"/>
      <c r="L117" s="357"/>
      <c r="M117" s="354"/>
      <c r="N117" s="354"/>
      <c r="O117" s="354"/>
      <c r="P117" s="354"/>
      <c r="Q117" s="354"/>
      <c r="R117" s="354"/>
      <c r="S117" s="354"/>
      <c r="T117" s="354"/>
      <c r="U117" s="354"/>
      <c r="V117" s="418"/>
      <c r="W117" s="419"/>
      <c r="X117" s="419"/>
      <c r="Y117" s="419"/>
      <c r="Z117" s="419"/>
      <c r="AA117" s="420"/>
      <c r="AB117" s="421"/>
      <c r="AC117" s="421"/>
      <c r="AD117" s="421"/>
      <c r="AE117" s="421"/>
      <c r="AF117" s="422">
        <f t="shared" si="15"/>
        <v>0</v>
      </c>
      <c r="AG117" s="412"/>
      <c r="AH117" s="412"/>
      <c r="AI117" s="412"/>
      <c r="AJ117" s="423"/>
      <c r="AK117" s="423"/>
      <c r="AL117" s="423"/>
      <c r="AM117" s="423"/>
      <c r="AN117" s="421"/>
      <c r="AO117" s="421"/>
      <c r="AP117" s="421"/>
      <c r="AQ117" s="421"/>
      <c r="AS117" s="417"/>
      <c r="AT117" s="417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417"/>
      <c r="BF117" s="417"/>
      <c r="BG117" s="88"/>
    </row>
    <row r="118" spans="2:99" s="90" customFormat="1" x14ac:dyDescent="0.4">
      <c r="B118" s="89"/>
    </row>
    <row r="119" spans="2:99" ht="17.25" thickBot="1" x14ac:dyDescent="0.45">
      <c r="B119" s="403" t="s">
        <v>226</v>
      </c>
      <c r="C119" s="403"/>
      <c r="D119" s="403"/>
      <c r="E119" s="403"/>
      <c r="F119" s="403"/>
      <c r="G119" s="403"/>
      <c r="H119" s="403"/>
      <c r="I119" s="403"/>
      <c r="J119" s="403"/>
      <c r="K119" s="403"/>
      <c r="L119" s="403"/>
      <c r="M119" s="403"/>
      <c r="N119" s="403"/>
      <c r="O119" s="403"/>
      <c r="P119" s="403"/>
      <c r="Q119" s="403"/>
      <c r="R119" s="403"/>
      <c r="S119" s="403"/>
      <c r="T119" s="403"/>
      <c r="U119" s="403"/>
      <c r="V119" s="403"/>
      <c r="W119" s="403"/>
      <c r="X119" s="403"/>
      <c r="Y119" s="403"/>
      <c r="Z119" s="403"/>
      <c r="AA119" s="403"/>
      <c r="AB119" s="403"/>
      <c r="AC119" s="403"/>
      <c r="AD119" s="403"/>
      <c r="AE119" s="403"/>
      <c r="AF119" s="403"/>
      <c r="AG119" s="403"/>
      <c r="AH119" s="403"/>
      <c r="AI119" s="403"/>
      <c r="AJ119" s="403"/>
      <c r="AK119" s="403"/>
      <c r="AL119" s="403"/>
      <c r="AM119" s="403"/>
      <c r="AN119" s="403"/>
      <c r="AO119" s="403"/>
      <c r="AP119" s="403"/>
      <c r="AQ119" s="403"/>
      <c r="AR119" s="403"/>
      <c r="AS119" s="403"/>
      <c r="AT119" s="403"/>
      <c r="AU119" s="403"/>
      <c r="AV119" s="403"/>
      <c r="AW119" s="403"/>
      <c r="AX119" s="403"/>
      <c r="AY119" s="403"/>
      <c r="AZ119" s="403"/>
      <c r="BA119" s="403"/>
      <c r="BB119" s="403"/>
      <c r="BC119" s="403"/>
      <c r="BD119" s="403"/>
      <c r="BE119" s="403"/>
      <c r="BF119" s="403"/>
      <c r="BG119" s="403"/>
      <c r="BH119" s="403"/>
    </row>
    <row r="120" spans="2:99" ht="18.75" customHeight="1" x14ac:dyDescent="0.4">
      <c r="B120" s="403" t="s">
        <v>227</v>
      </c>
      <c r="C120" s="403"/>
      <c r="D120" s="403"/>
      <c r="E120" s="403"/>
      <c r="F120" s="403"/>
      <c r="G120" s="403"/>
      <c r="H120" s="403"/>
      <c r="I120" s="403"/>
      <c r="J120" s="403"/>
      <c r="K120" s="403"/>
      <c r="L120" s="403"/>
      <c r="M120" s="403"/>
      <c r="N120" s="424" t="s">
        <v>228</v>
      </c>
      <c r="O120" s="425"/>
      <c r="P120" s="425"/>
      <c r="Q120" s="425"/>
      <c r="R120" s="425"/>
      <c r="S120" s="426"/>
      <c r="T120" s="424" t="s">
        <v>229</v>
      </c>
      <c r="U120" s="425"/>
      <c r="V120" s="425"/>
      <c r="W120" s="425"/>
      <c r="X120" s="425"/>
      <c r="Y120" s="425"/>
      <c r="Z120" s="425"/>
      <c r="AA120" s="426"/>
      <c r="AB120" s="424" t="s">
        <v>230</v>
      </c>
      <c r="AC120" s="425"/>
      <c r="AD120" s="425"/>
      <c r="AE120" s="425"/>
      <c r="AF120" s="425"/>
      <c r="AG120" s="425"/>
      <c r="AH120" s="425"/>
      <c r="AI120" s="425"/>
      <c r="AJ120" s="425"/>
      <c r="AK120" s="425"/>
      <c r="AL120" s="425"/>
      <c r="AM120" s="425"/>
      <c r="AN120" s="425"/>
      <c r="AO120" s="425"/>
      <c r="AP120" s="425"/>
      <c r="AQ120" s="426"/>
      <c r="AR120" s="424" t="s">
        <v>231</v>
      </c>
      <c r="AS120" s="425"/>
      <c r="AT120" s="425"/>
      <c r="AU120" s="425"/>
      <c r="AV120" s="425"/>
      <c r="AW120" s="425"/>
      <c r="AX120" s="425"/>
      <c r="AY120" s="425"/>
      <c r="AZ120" s="425"/>
      <c r="BA120" s="425"/>
      <c r="BB120" s="425"/>
      <c r="BC120" s="425"/>
      <c r="BD120" s="425"/>
      <c r="BE120" s="425"/>
      <c r="BF120" s="425"/>
      <c r="BG120" s="426"/>
      <c r="BH120" s="424" t="s">
        <v>232</v>
      </c>
      <c r="BI120" s="425"/>
      <c r="BJ120" s="425"/>
      <c r="BK120" s="425"/>
      <c r="BL120" s="425"/>
      <c r="BM120" s="425"/>
      <c r="BN120" s="425"/>
      <c r="BO120" s="425"/>
      <c r="BP120" s="425"/>
      <c r="BQ120" s="425"/>
      <c r="BR120" s="425"/>
      <c r="BS120" s="425"/>
      <c r="BT120" s="425"/>
      <c r="BU120" s="425"/>
      <c r="BV120" s="425"/>
      <c r="BW120" s="425"/>
      <c r="BX120" s="425"/>
      <c r="BY120" s="425"/>
      <c r="BZ120" s="425"/>
      <c r="CA120" s="425"/>
      <c r="CB120" s="425"/>
      <c r="CC120" s="425"/>
      <c r="CD120" s="425"/>
      <c r="CE120" s="425"/>
      <c r="CF120" s="425"/>
      <c r="CG120" s="425"/>
      <c r="CH120" s="425"/>
      <c r="CI120" s="425"/>
      <c r="CJ120" s="425"/>
      <c r="CK120" s="425"/>
      <c r="CL120" s="425"/>
      <c r="CM120" s="425"/>
      <c r="CN120" s="425"/>
      <c r="CO120" s="425"/>
      <c r="CP120" s="425"/>
      <c r="CQ120" s="425"/>
      <c r="CR120" s="425"/>
      <c r="CS120" s="425"/>
      <c r="CT120" s="425"/>
      <c r="CU120" s="426"/>
    </row>
    <row r="121" spans="2:99" ht="16.5" customHeight="1" x14ac:dyDescent="0.4">
      <c r="B121" s="345" t="s">
        <v>233</v>
      </c>
      <c r="C121" s="345"/>
      <c r="D121" s="345"/>
      <c r="E121" s="345"/>
      <c r="F121" s="345"/>
      <c r="G121" s="345"/>
      <c r="H121" s="345"/>
      <c r="I121" s="345"/>
      <c r="J121" s="345"/>
      <c r="K121" s="345"/>
      <c r="L121" s="345"/>
      <c r="M121" s="347"/>
      <c r="N121" s="439" t="s">
        <v>234</v>
      </c>
      <c r="O121" s="345"/>
      <c r="P121" s="345"/>
      <c r="Q121" s="345" t="s">
        <v>235</v>
      </c>
      <c r="R121" s="345"/>
      <c r="S121" s="427"/>
      <c r="T121" s="440" t="s">
        <v>62</v>
      </c>
      <c r="U121" s="441"/>
      <c r="V121" s="441"/>
      <c r="W121" s="441"/>
      <c r="X121" s="441" t="s">
        <v>63</v>
      </c>
      <c r="Y121" s="441"/>
      <c r="Z121" s="441"/>
      <c r="AA121" s="442"/>
      <c r="AB121" s="438" t="s">
        <v>55</v>
      </c>
      <c r="AC121" s="435"/>
      <c r="AD121" s="435"/>
      <c r="AE121" s="435"/>
      <c r="AF121" s="435" t="s">
        <v>51</v>
      </c>
      <c r="AG121" s="435"/>
      <c r="AH121" s="435"/>
      <c r="AI121" s="435"/>
      <c r="AJ121" s="435" t="s">
        <v>236</v>
      </c>
      <c r="AK121" s="435"/>
      <c r="AL121" s="435"/>
      <c r="AM121" s="435"/>
      <c r="AN121" s="435" t="s">
        <v>148</v>
      </c>
      <c r="AO121" s="435"/>
      <c r="AP121" s="435"/>
      <c r="AQ121" s="436"/>
      <c r="AR121" s="438" t="s">
        <v>237</v>
      </c>
      <c r="AS121" s="435"/>
      <c r="AT121" s="435"/>
      <c r="AU121" s="435"/>
      <c r="AV121" s="435" t="s">
        <v>51</v>
      </c>
      <c r="AW121" s="435"/>
      <c r="AX121" s="435"/>
      <c r="AY121" s="435"/>
      <c r="AZ121" s="435" t="s">
        <v>238</v>
      </c>
      <c r="BA121" s="435"/>
      <c r="BB121" s="435"/>
      <c r="BC121" s="435"/>
      <c r="BD121" s="435" t="s">
        <v>148</v>
      </c>
      <c r="BE121" s="435"/>
      <c r="BF121" s="435"/>
      <c r="BG121" s="436"/>
      <c r="BH121" s="437" t="s">
        <v>239</v>
      </c>
      <c r="BI121" s="348"/>
      <c r="BJ121" s="349"/>
      <c r="BK121" s="347" t="s">
        <v>240</v>
      </c>
      <c r="BL121" s="348"/>
      <c r="BM121" s="349"/>
      <c r="BN121" s="347" t="s">
        <v>241</v>
      </c>
      <c r="BO121" s="348"/>
      <c r="BP121" s="349"/>
      <c r="BQ121" s="347" t="s">
        <v>242</v>
      </c>
      <c r="BR121" s="348"/>
      <c r="BS121" s="349"/>
      <c r="BT121" s="345" t="s">
        <v>243</v>
      </c>
      <c r="BU121" s="345"/>
      <c r="BV121" s="345"/>
      <c r="BW121" s="345"/>
      <c r="BX121" s="345" t="s">
        <v>244</v>
      </c>
      <c r="BY121" s="345"/>
      <c r="BZ121" s="345"/>
      <c r="CA121" s="345"/>
      <c r="CB121" s="345" t="s">
        <v>51</v>
      </c>
      <c r="CC121" s="345"/>
      <c r="CD121" s="345"/>
      <c r="CE121" s="345"/>
      <c r="CF121" s="345" t="s">
        <v>79</v>
      </c>
      <c r="CG121" s="345"/>
      <c r="CH121" s="345"/>
      <c r="CI121" s="345"/>
      <c r="CJ121" s="345" t="s">
        <v>80</v>
      </c>
      <c r="CK121" s="345"/>
      <c r="CL121" s="345"/>
      <c r="CM121" s="345"/>
      <c r="CN121" s="345"/>
      <c r="CO121" s="345"/>
      <c r="CP121" s="345"/>
      <c r="CQ121" s="345"/>
      <c r="CR121" s="345" t="s">
        <v>245</v>
      </c>
      <c r="CS121" s="345"/>
      <c r="CT121" s="345"/>
      <c r="CU121" s="427"/>
    </row>
    <row r="122" spans="2:99" x14ac:dyDescent="0.4">
      <c r="B122" s="354" t="s">
        <v>246</v>
      </c>
      <c r="C122" s="354"/>
      <c r="D122" s="354"/>
      <c r="E122" s="354"/>
      <c r="F122" s="354"/>
      <c r="G122" s="354"/>
      <c r="H122" s="354"/>
      <c r="I122" s="354"/>
      <c r="J122" s="354"/>
      <c r="K122" s="354"/>
      <c r="L122" s="354"/>
      <c r="M122" s="350"/>
      <c r="N122" s="428">
        <v>45483</v>
      </c>
      <c r="O122" s="429"/>
      <c r="P122" s="429"/>
      <c r="Q122" s="429">
        <v>45484</v>
      </c>
      <c r="R122" s="429"/>
      <c r="S122" s="430"/>
      <c r="T122" s="431" t="s">
        <v>247</v>
      </c>
      <c r="U122" s="432"/>
      <c r="V122" s="432"/>
      <c r="W122" s="432"/>
      <c r="X122" s="433" t="s">
        <v>248</v>
      </c>
      <c r="Y122" s="433"/>
      <c r="Z122" s="433"/>
      <c r="AA122" s="434"/>
      <c r="AB122" s="453">
        <v>500</v>
      </c>
      <c r="AC122" s="444"/>
      <c r="AD122" s="444"/>
      <c r="AE122" s="444"/>
      <c r="AF122" s="444"/>
      <c r="AG122" s="444"/>
      <c r="AH122" s="444"/>
      <c r="AI122" s="444"/>
      <c r="AJ122" s="446">
        <f>AB122</f>
        <v>500</v>
      </c>
      <c r="AK122" s="446"/>
      <c r="AL122" s="446"/>
      <c r="AM122" s="446"/>
      <c r="AN122" s="443">
        <f>IF(T122="","",AJ122-AF122)</f>
        <v>500</v>
      </c>
      <c r="AO122" s="443"/>
      <c r="AP122" s="443"/>
      <c r="AQ122" s="454"/>
      <c r="AR122" s="453">
        <v>20000</v>
      </c>
      <c r="AS122" s="444"/>
      <c r="AT122" s="444"/>
      <c r="AU122" s="444"/>
      <c r="AV122" s="455">
        <v>10300</v>
      </c>
      <c r="AW122" s="455"/>
      <c r="AX122" s="455"/>
      <c r="AY122" s="455"/>
      <c r="AZ122" s="446">
        <f>AR122</f>
        <v>20000</v>
      </c>
      <c r="BA122" s="446"/>
      <c r="BB122" s="446"/>
      <c r="BC122" s="446"/>
      <c r="BD122" s="447">
        <f>IF(T122="","",AZ122-AV122)</f>
        <v>9700</v>
      </c>
      <c r="BE122" s="447"/>
      <c r="BF122" s="447"/>
      <c r="BG122" s="448"/>
      <c r="BH122" s="449">
        <v>15000</v>
      </c>
      <c r="BI122" s="450"/>
      <c r="BJ122" s="451"/>
      <c r="BK122" s="452">
        <v>100</v>
      </c>
      <c r="BL122" s="450"/>
      <c r="BM122" s="451"/>
      <c r="BN122" s="452">
        <v>0</v>
      </c>
      <c r="BO122" s="450"/>
      <c r="BP122" s="451"/>
      <c r="BQ122" s="452">
        <v>0</v>
      </c>
      <c r="BR122" s="450"/>
      <c r="BS122" s="451"/>
      <c r="BT122" s="386">
        <f>SUM(BH122:BS122)</f>
        <v>15100</v>
      </c>
      <c r="BU122" s="386"/>
      <c r="BV122" s="386"/>
      <c r="BW122" s="386"/>
      <c r="BX122" s="443">
        <f>BT122-CB122</f>
        <v>15100</v>
      </c>
      <c r="BY122" s="443"/>
      <c r="BZ122" s="443"/>
      <c r="CA122" s="443"/>
      <c r="CB122" s="444">
        <v>0</v>
      </c>
      <c r="CC122" s="444"/>
      <c r="CD122" s="444"/>
      <c r="CE122" s="444"/>
      <c r="CF122" s="421" t="s">
        <v>249</v>
      </c>
      <c r="CG122" s="421"/>
      <c r="CH122" s="421"/>
      <c r="CI122" s="421"/>
      <c r="CJ122" s="421" t="s">
        <v>250</v>
      </c>
      <c r="CK122" s="421"/>
      <c r="CL122" s="421"/>
      <c r="CM122" s="421"/>
      <c r="CN122" s="421"/>
      <c r="CO122" s="421"/>
      <c r="CP122" s="421"/>
      <c r="CQ122" s="421"/>
      <c r="CR122" s="365">
        <v>30</v>
      </c>
      <c r="CS122" s="365"/>
      <c r="CT122" s="365"/>
      <c r="CU122" s="445"/>
    </row>
    <row r="123" spans="2:99" x14ac:dyDescent="0.4">
      <c r="B123" s="354" t="s">
        <v>251</v>
      </c>
      <c r="C123" s="354"/>
      <c r="D123" s="354"/>
      <c r="E123" s="354"/>
      <c r="F123" s="354"/>
      <c r="G123" s="354"/>
      <c r="H123" s="354"/>
      <c r="I123" s="354"/>
      <c r="J123" s="354"/>
      <c r="K123" s="354"/>
      <c r="L123" s="354"/>
      <c r="M123" s="350"/>
      <c r="N123" s="428">
        <v>45505</v>
      </c>
      <c r="O123" s="429"/>
      <c r="P123" s="429"/>
      <c r="Q123" s="429">
        <v>45505</v>
      </c>
      <c r="R123" s="429"/>
      <c r="S123" s="430"/>
      <c r="T123" s="431" t="s">
        <v>252</v>
      </c>
      <c r="U123" s="432"/>
      <c r="V123" s="432"/>
      <c r="W123" s="432"/>
      <c r="X123" s="433" t="s">
        <v>253</v>
      </c>
      <c r="Y123" s="433"/>
      <c r="Z123" s="433"/>
      <c r="AA123" s="434"/>
      <c r="AB123" s="453">
        <v>10000</v>
      </c>
      <c r="AC123" s="444"/>
      <c r="AD123" s="444"/>
      <c r="AE123" s="444"/>
      <c r="AF123" s="444"/>
      <c r="AG123" s="444"/>
      <c r="AH123" s="444"/>
      <c r="AI123" s="444"/>
      <c r="AJ123" s="446">
        <f>AB123</f>
        <v>10000</v>
      </c>
      <c r="AK123" s="446"/>
      <c r="AL123" s="446"/>
      <c r="AM123" s="446"/>
      <c r="AN123" s="443">
        <f>IF(T123="","",AJ123-AF123)</f>
        <v>10000</v>
      </c>
      <c r="AO123" s="443"/>
      <c r="AP123" s="443"/>
      <c r="AQ123" s="454"/>
      <c r="AR123" s="453">
        <v>20000</v>
      </c>
      <c r="AS123" s="444"/>
      <c r="AT123" s="444"/>
      <c r="AU123" s="444"/>
      <c r="AV123" s="455">
        <v>13000</v>
      </c>
      <c r="AW123" s="455"/>
      <c r="AX123" s="455"/>
      <c r="AY123" s="455"/>
      <c r="AZ123" s="446">
        <f>AR123</f>
        <v>20000</v>
      </c>
      <c r="BA123" s="446"/>
      <c r="BB123" s="446"/>
      <c r="BC123" s="446"/>
      <c r="BD123" s="447">
        <f>IF(T122="","",AZ123-AV123)</f>
        <v>7000</v>
      </c>
      <c r="BE123" s="447"/>
      <c r="BF123" s="447"/>
      <c r="BG123" s="448"/>
      <c r="BH123" s="449">
        <v>1000</v>
      </c>
      <c r="BI123" s="450"/>
      <c r="BJ123" s="451"/>
      <c r="BK123" s="452">
        <v>100</v>
      </c>
      <c r="BL123" s="450"/>
      <c r="BM123" s="451"/>
      <c r="BN123" s="452">
        <v>0</v>
      </c>
      <c r="BO123" s="450"/>
      <c r="BP123" s="451"/>
      <c r="BQ123" s="452">
        <v>0</v>
      </c>
      <c r="BR123" s="450"/>
      <c r="BS123" s="451"/>
      <c r="BT123" s="386">
        <f>SUM(BH123:BS123)</f>
        <v>1100</v>
      </c>
      <c r="BU123" s="386"/>
      <c r="BV123" s="386"/>
      <c r="BW123" s="386"/>
      <c r="BX123" s="443">
        <f>BT123-CB123</f>
        <v>1100</v>
      </c>
      <c r="BY123" s="443"/>
      <c r="BZ123" s="443"/>
      <c r="CA123" s="443"/>
      <c r="CB123" s="444">
        <v>0</v>
      </c>
      <c r="CC123" s="444"/>
      <c r="CD123" s="444"/>
      <c r="CE123" s="444"/>
      <c r="CF123" s="421" t="s">
        <v>254</v>
      </c>
      <c r="CG123" s="421"/>
      <c r="CH123" s="421"/>
      <c r="CI123" s="421"/>
      <c r="CJ123" s="421" t="s">
        <v>255</v>
      </c>
      <c r="CK123" s="421"/>
      <c r="CL123" s="421"/>
      <c r="CM123" s="421"/>
      <c r="CN123" s="421"/>
      <c r="CO123" s="421"/>
      <c r="CP123" s="421"/>
      <c r="CQ123" s="421"/>
      <c r="CR123" s="365">
        <v>20</v>
      </c>
      <c r="CS123" s="365"/>
      <c r="CT123" s="365"/>
      <c r="CU123" s="445"/>
    </row>
    <row r="124" spans="2:99" x14ac:dyDescent="0.4">
      <c r="B124" s="354"/>
      <c r="C124" s="354"/>
      <c r="D124" s="354"/>
      <c r="E124" s="354"/>
      <c r="F124" s="354"/>
      <c r="G124" s="354"/>
      <c r="H124" s="354"/>
      <c r="I124" s="354"/>
      <c r="J124" s="354"/>
      <c r="K124" s="354"/>
      <c r="L124" s="354"/>
      <c r="M124" s="350"/>
      <c r="N124" s="428"/>
      <c r="O124" s="429"/>
      <c r="P124" s="429"/>
      <c r="Q124" s="429"/>
      <c r="R124" s="429"/>
      <c r="S124" s="430"/>
      <c r="T124" s="431"/>
      <c r="U124" s="432"/>
      <c r="V124" s="432"/>
      <c r="W124" s="432"/>
      <c r="X124" s="433"/>
      <c r="Y124" s="433"/>
      <c r="Z124" s="433"/>
      <c r="AA124" s="434"/>
      <c r="AB124" s="453"/>
      <c r="AC124" s="444"/>
      <c r="AD124" s="444"/>
      <c r="AE124" s="444"/>
      <c r="AF124" s="444"/>
      <c r="AG124" s="444"/>
      <c r="AH124" s="444"/>
      <c r="AI124" s="444"/>
      <c r="AJ124" s="446">
        <f>AB124</f>
        <v>0</v>
      </c>
      <c r="AK124" s="446"/>
      <c r="AL124" s="446"/>
      <c r="AM124" s="446"/>
      <c r="AN124" s="443" t="str">
        <f>IF(T124="","",AJ124-AF124)</f>
        <v/>
      </c>
      <c r="AO124" s="443"/>
      <c r="AP124" s="443"/>
      <c r="AQ124" s="454"/>
      <c r="AR124" s="453"/>
      <c r="AS124" s="444"/>
      <c r="AT124" s="444"/>
      <c r="AU124" s="444"/>
      <c r="AV124" s="455"/>
      <c r="AW124" s="455"/>
      <c r="AX124" s="455"/>
      <c r="AY124" s="455"/>
      <c r="AZ124" s="446">
        <f>AR124</f>
        <v>0</v>
      </c>
      <c r="BA124" s="446"/>
      <c r="BB124" s="446"/>
      <c r="BC124" s="446"/>
      <c r="BD124" s="447">
        <f>IF(T123="","",AZ124-AV124)</f>
        <v>0</v>
      </c>
      <c r="BE124" s="447"/>
      <c r="BF124" s="447"/>
      <c r="BG124" s="448"/>
      <c r="BH124" s="449"/>
      <c r="BI124" s="450"/>
      <c r="BJ124" s="451"/>
      <c r="BK124" s="452"/>
      <c r="BL124" s="450"/>
      <c r="BM124" s="451"/>
      <c r="BN124" s="452"/>
      <c r="BO124" s="450"/>
      <c r="BP124" s="451"/>
      <c r="BQ124" s="452"/>
      <c r="BR124" s="450"/>
      <c r="BS124" s="451"/>
      <c r="BT124" s="386">
        <f>SUM(BH124:BS124)</f>
        <v>0</v>
      </c>
      <c r="BU124" s="386"/>
      <c r="BV124" s="386"/>
      <c r="BW124" s="386"/>
      <c r="BX124" s="443">
        <f t="shared" ref="BX124:BX126" si="16">BT124-CB124</f>
        <v>0</v>
      </c>
      <c r="BY124" s="443"/>
      <c r="BZ124" s="443"/>
      <c r="CA124" s="443"/>
      <c r="CB124" s="444"/>
      <c r="CC124" s="444"/>
      <c r="CD124" s="444"/>
      <c r="CE124" s="444"/>
      <c r="CF124" s="421"/>
      <c r="CG124" s="421"/>
      <c r="CH124" s="421"/>
      <c r="CI124" s="421"/>
      <c r="CJ124" s="421"/>
      <c r="CK124" s="421"/>
      <c r="CL124" s="421"/>
      <c r="CM124" s="421"/>
      <c r="CN124" s="421"/>
      <c r="CO124" s="421"/>
      <c r="CP124" s="421"/>
      <c r="CQ124" s="421"/>
      <c r="CR124" s="365"/>
      <c r="CS124" s="365"/>
      <c r="CT124" s="365"/>
      <c r="CU124" s="445"/>
    </row>
    <row r="125" spans="2:99" x14ac:dyDescent="0.4">
      <c r="B125" s="354"/>
      <c r="C125" s="354"/>
      <c r="D125" s="354"/>
      <c r="E125" s="354"/>
      <c r="F125" s="354"/>
      <c r="G125" s="354"/>
      <c r="H125" s="354"/>
      <c r="I125" s="354"/>
      <c r="J125" s="354"/>
      <c r="K125" s="354"/>
      <c r="L125" s="354"/>
      <c r="M125" s="350"/>
      <c r="N125" s="428"/>
      <c r="O125" s="429"/>
      <c r="P125" s="429"/>
      <c r="Q125" s="429"/>
      <c r="R125" s="429"/>
      <c r="S125" s="430"/>
      <c r="T125" s="431"/>
      <c r="U125" s="432"/>
      <c r="V125" s="432"/>
      <c r="W125" s="432"/>
      <c r="X125" s="433"/>
      <c r="Y125" s="433"/>
      <c r="Z125" s="433"/>
      <c r="AA125" s="434"/>
      <c r="AB125" s="453"/>
      <c r="AC125" s="444"/>
      <c r="AD125" s="444"/>
      <c r="AE125" s="444"/>
      <c r="AF125" s="444"/>
      <c r="AG125" s="444"/>
      <c r="AH125" s="444"/>
      <c r="AI125" s="444"/>
      <c r="AJ125" s="446">
        <f>AB125</f>
        <v>0</v>
      </c>
      <c r="AK125" s="446"/>
      <c r="AL125" s="446"/>
      <c r="AM125" s="446"/>
      <c r="AN125" s="443" t="str">
        <f>IF(T125="","",AJ125-AF125)</f>
        <v/>
      </c>
      <c r="AO125" s="443"/>
      <c r="AP125" s="443"/>
      <c r="AQ125" s="454"/>
      <c r="AR125" s="453"/>
      <c r="AS125" s="444"/>
      <c r="AT125" s="444"/>
      <c r="AU125" s="444"/>
      <c r="AV125" s="455"/>
      <c r="AW125" s="455"/>
      <c r="AX125" s="455"/>
      <c r="AY125" s="455"/>
      <c r="AZ125" s="446">
        <f>AR125</f>
        <v>0</v>
      </c>
      <c r="BA125" s="446"/>
      <c r="BB125" s="446"/>
      <c r="BC125" s="446"/>
      <c r="BD125" s="447" t="str">
        <f>IF(T124="","",AZ125-AV125)</f>
        <v/>
      </c>
      <c r="BE125" s="447"/>
      <c r="BF125" s="447"/>
      <c r="BG125" s="448"/>
      <c r="BH125" s="449"/>
      <c r="BI125" s="450"/>
      <c r="BJ125" s="451"/>
      <c r="BK125" s="452"/>
      <c r="BL125" s="450"/>
      <c r="BM125" s="451"/>
      <c r="BN125" s="452"/>
      <c r="BO125" s="450"/>
      <c r="BP125" s="451"/>
      <c r="BQ125" s="452"/>
      <c r="BR125" s="450"/>
      <c r="BS125" s="451"/>
      <c r="BT125" s="386">
        <f>SUM(BH125:BS125)</f>
        <v>0</v>
      </c>
      <c r="BU125" s="386"/>
      <c r="BV125" s="386"/>
      <c r="BW125" s="386"/>
      <c r="BX125" s="443">
        <f t="shared" si="16"/>
        <v>0</v>
      </c>
      <c r="BY125" s="443"/>
      <c r="BZ125" s="443"/>
      <c r="CA125" s="443"/>
      <c r="CB125" s="444"/>
      <c r="CC125" s="444"/>
      <c r="CD125" s="444"/>
      <c r="CE125" s="444"/>
      <c r="CF125" s="421"/>
      <c r="CG125" s="421"/>
      <c r="CH125" s="421"/>
      <c r="CI125" s="421"/>
      <c r="CJ125" s="421"/>
      <c r="CK125" s="421"/>
      <c r="CL125" s="421"/>
      <c r="CM125" s="421"/>
      <c r="CN125" s="421"/>
      <c r="CO125" s="421"/>
      <c r="CP125" s="421"/>
      <c r="CQ125" s="421"/>
      <c r="CR125" s="365"/>
      <c r="CS125" s="365"/>
      <c r="CT125" s="365"/>
      <c r="CU125" s="445"/>
    </row>
    <row r="126" spans="2:99" ht="17.25" thickBot="1" x14ac:dyDescent="0.45">
      <c r="B126" s="354"/>
      <c r="C126" s="354"/>
      <c r="D126" s="354"/>
      <c r="E126" s="354"/>
      <c r="F126" s="354"/>
      <c r="G126" s="354"/>
      <c r="H126" s="354"/>
      <c r="I126" s="354"/>
      <c r="J126" s="354"/>
      <c r="K126" s="354"/>
      <c r="L126" s="354"/>
      <c r="M126" s="350"/>
      <c r="N126" s="458"/>
      <c r="O126" s="459"/>
      <c r="P126" s="459"/>
      <c r="Q126" s="459"/>
      <c r="R126" s="459"/>
      <c r="S126" s="460"/>
      <c r="T126" s="461"/>
      <c r="U126" s="462"/>
      <c r="V126" s="462"/>
      <c r="W126" s="462"/>
      <c r="X126" s="463"/>
      <c r="Y126" s="463"/>
      <c r="Z126" s="463"/>
      <c r="AA126" s="464"/>
      <c r="AB126" s="476"/>
      <c r="AC126" s="456"/>
      <c r="AD126" s="456"/>
      <c r="AE126" s="456"/>
      <c r="AF126" s="456"/>
      <c r="AG126" s="456"/>
      <c r="AH126" s="456"/>
      <c r="AI126" s="456"/>
      <c r="AJ126" s="469">
        <f>AB126</f>
        <v>0</v>
      </c>
      <c r="AK126" s="469"/>
      <c r="AL126" s="469"/>
      <c r="AM126" s="469"/>
      <c r="AN126" s="466" t="str">
        <f>IF(T126="","",AJ126-AF126)</f>
        <v/>
      </c>
      <c r="AO126" s="466"/>
      <c r="AP126" s="466"/>
      <c r="AQ126" s="477"/>
      <c r="AR126" s="476"/>
      <c r="AS126" s="456"/>
      <c r="AT126" s="456"/>
      <c r="AU126" s="456"/>
      <c r="AV126" s="478"/>
      <c r="AW126" s="478"/>
      <c r="AX126" s="478"/>
      <c r="AY126" s="478"/>
      <c r="AZ126" s="469">
        <f>AR126</f>
        <v>0</v>
      </c>
      <c r="BA126" s="469"/>
      <c r="BB126" s="469"/>
      <c r="BC126" s="469"/>
      <c r="BD126" s="470" t="str">
        <f>IF(T125="","",AZ126-AV126)</f>
        <v/>
      </c>
      <c r="BE126" s="470"/>
      <c r="BF126" s="470"/>
      <c r="BG126" s="471"/>
      <c r="BH126" s="472"/>
      <c r="BI126" s="473"/>
      <c r="BJ126" s="474"/>
      <c r="BK126" s="475"/>
      <c r="BL126" s="473"/>
      <c r="BM126" s="474"/>
      <c r="BN126" s="475"/>
      <c r="BO126" s="473"/>
      <c r="BP126" s="474"/>
      <c r="BQ126" s="475"/>
      <c r="BR126" s="473"/>
      <c r="BS126" s="474"/>
      <c r="BT126" s="465">
        <f>SUM(BH126:BS126)</f>
        <v>0</v>
      </c>
      <c r="BU126" s="465"/>
      <c r="BV126" s="465"/>
      <c r="BW126" s="465"/>
      <c r="BX126" s="466">
        <f t="shared" si="16"/>
        <v>0</v>
      </c>
      <c r="BY126" s="466"/>
      <c r="BZ126" s="466"/>
      <c r="CA126" s="466"/>
      <c r="CB126" s="456"/>
      <c r="CC126" s="456"/>
      <c r="CD126" s="456"/>
      <c r="CE126" s="456"/>
      <c r="CF126" s="457"/>
      <c r="CG126" s="457"/>
      <c r="CH126" s="457"/>
      <c r="CI126" s="457"/>
      <c r="CJ126" s="457"/>
      <c r="CK126" s="457"/>
      <c r="CL126" s="457"/>
      <c r="CM126" s="457"/>
      <c r="CN126" s="457"/>
      <c r="CO126" s="457"/>
      <c r="CP126" s="457"/>
      <c r="CQ126" s="457"/>
      <c r="CR126" s="467"/>
      <c r="CS126" s="467"/>
      <c r="CT126" s="467"/>
      <c r="CU126" s="468"/>
    </row>
    <row r="127" spans="2:99" ht="17.25" thickBot="1" x14ac:dyDescent="0.45">
      <c r="BQ127" s="92"/>
      <c r="BR127" s="92"/>
    </row>
    <row r="128" spans="2:99" ht="16.5" customHeight="1" x14ac:dyDescent="0.4">
      <c r="B128" s="403" t="s">
        <v>256</v>
      </c>
      <c r="C128" s="403"/>
      <c r="D128" s="403"/>
      <c r="E128" s="403"/>
      <c r="F128" s="403"/>
      <c r="G128" s="403"/>
      <c r="H128" s="403"/>
      <c r="I128" s="403"/>
      <c r="J128" s="403"/>
      <c r="K128" s="403"/>
      <c r="L128" s="403"/>
      <c r="M128" s="403"/>
      <c r="N128" s="424" t="s">
        <v>228</v>
      </c>
      <c r="O128" s="425"/>
      <c r="P128" s="425"/>
      <c r="Q128" s="425"/>
      <c r="R128" s="425"/>
      <c r="S128" s="426"/>
      <c r="T128" s="487" t="s">
        <v>257</v>
      </c>
      <c r="U128" s="488"/>
      <c r="V128" s="488"/>
      <c r="W128" s="488"/>
      <c r="X128" s="488"/>
      <c r="Y128" s="488"/>
      <c r="Z128" s="488"/>
      <c r="AA128" s="489"/>
      <c r="AB128" s="424" t="s">
        <v>230</v>
      </c>
      <c r="AC128" s="425"/>
      <c r="AD128" s="425"/>
      <c r="AE128" s="425"/>
      <c r="AF128" s="425"/>
      <c r="AG128" s="425"/>
      <c r="AH128" s="425"/>
      <c r="AI128" s="425"/>
      <c r="AJ128" s="425"/>
      <c r="AK128" s="425"/>
      <c r="AL128" s="425"/>
      <c r="AM128" s="425"/>
      <c r="AN128" s="425"/>
      <c r="AO128" s="425"/>
      <c r="AP128" s="425"/>
      <c r="AQ128" s="426"/>
      <c r="AR128" s="424" t="s">
        <v>258</v>
      </c>
      <c r="AS128" s="425"/>
      <c r="AT128" s="425"/>
      <c r="AU128" s="425"/>
      <c r="AV128" s="425"/>
      <c r="AW128" s="425"/>
      <c r="AX128" s="425"/>
      <c r="AY128" s="425"/>
      <c r="AZ128" s="425"/>
      <c r="BA128" s="425"/>
      <c r="BB128" s="425"/>
      <c r="BC128" s="425"/>
      <c r="BD128" s="425"/>
      <c r="BE128" s="425"/>
      <c r="BF128" s="425"/>
      <c r="BG128" s="426"/>
      <c r="BH128" s="490" t="s">
        <v>259</v>
      </c>
      <c r="BI128" s="491"/>
      <c r="BJ128" s="491"/>
      <c r="BK128" s="491"/>
      <c r="BL128" s="491"/>
      <c r="BM128" s="491"/>
      <c r="BN128" s="491"/>
      <c r="BO128" s="491"/>
      <c r="BP128" s="491"/>
      <c r="BQ128" s="491"/>
      <c r="BR128" s="491"/>
      <c r="BS128" s="491"/>
      <c r="BT128" s="491"/>
      <c r="BU128" s="492"/>
      <c r="BV128" s="484" t="s">
        <v>260</v>
      </c>
      <c r="BW128" s="484"/>
      <c r="BX128" s="484"/>
      <c r="BY128" s="484"/>
      <c r="BZ128" s="484"/>
      <c r="CA128" s="484"/>
      <c r="CB128" s="484"/>
      <c r="CC128" s="484"/>
      <c r="CD128" s="484"/>
      <c r="CE128" s="484"/>
      <c r="CF128" s="484"/>
      <c r="CG128" s="484"/>
      <c r="CH128" s="484"/>
      <c r="CI128" s="484"/>
      <c r="CJ128" s="484"/>
      <c r="CK128" s="484"/>
      <c r="CL128" s="484"/>
      <c r="CM128" s="484"/>
      <c r="CN128" s="484"/>
      <c r="CO128" s="484"/>
      <c r="CP128" s="484"/>
      <c r="CQ128" s="484"/>
      <c r="CR128" s="484"/>
      <c r="CS128" s="484"/>
      <c r="CT128" s="484"/>
      <c r="CU128" s="484"/>
    </row>
    <row r="129" spans="2:99" ht="16.5" customHeight="1" x14ac:dyDescent="0.4">
      <c r="B129" s="345" t="s">
        <v>233</v>
      </c>
      <c r="C129" s="345"/>
      <c r="D129" s="345"/>
      <c r="E129" s="345"/>
      <c r="F129" s="345"/>
      <c r="G129" s="345"/>
      <c r="H129" s="345"/>
      <c r="I129" s="345"/>
      <c r="J129" s="345"/>
      <c r="K129" s="345"/>
      <c r="L129" s="345"/>
      <c r="M129" s="347"/>
      <c r="N129" s="439" t="s">
        <v>234</v>
      </c>
      <c r="O129" s="345"/>
      <c r="P129" s="345"/>
      <c r="Q129" s="345" t="s">
        <v>235</v>
      </c>
      <c r="R129" s="345"/>
      <c r="S129" s="427"/>
      <c r="T129" s="440" t="s">
        <v>62</v>
      </c>
      <c r="U129" s="441"/>
      <c r="V129" s="441"/>
      <c r="W129" s="441"/>
      <c r="X129" s="441" t="s">
        <v>63</v>
      </c>
      <c r="Y129" s="441"/>
      <c r="Z129" s="441"/>
      <c r="AA129" s="442"/>
      <c r="AB129" s="437" t="s">
        <v>55</v>
      </c>
      <c r="AC129" s="348"/>
      <c r="AD129" s="348"/>
      <c r="AE129" s="349"/>
      <c r="AF129" s="347" t="s">
        <v>51</v>
      </c>
      <c r="AG129" s="348"/>
      <c r="AH129" s="348"/>
      <c r="AI129" s="349"/>
      <c r="AJ129" s="347" t="s">
        <v>244</v>
      </c>
      <c r="AK129" s="348"/>
      <c r="AL129" s="348"/>
      <c r="AM129" s="349"/>
      <c r="AN129" s="347" t="s">
        <v>148</v>
      </c>
      <c r="AO129" s="348"/>
      <c r="AP129" s="348"/>
      <c r="AQ129" s="486"/>
      <c r="AR129" s="437" t="s">
        <v>261</v>
      </c>
      <c r="AS129" s="348"/>
      <c r="AT129" s="348"/>
      <c r="AU129" s="349"/>
      <c r="AV129" s="345" t="s">
        <v>51</v>
      </c>
      <c r="AW129" s="345"/>
      <c r="AX129" s="345"/>
      <c r="AY129" s="345"/>
      <c r="AZ129" s="345" t="s">
        <v>3</v>
      </c>
      <c r="BA129" s="345"/>
      <c r="BB129" s="345"/>
      <c r="BC129" s="345"/>
      <c r="BD129" s="345" t="s">
        <v>262</v>
      </c>
      <c r="BE129" s="345"/>
      <c r="BF129" s="345"/>
      <c r="BG129" s="427"/>
      <c r="BH129" s="439" t="s">
        <v>263</v>
      </c>
      <c r="BI129" s="345"/>
      <c r="BJ129" s="345"/>
      <c r="BK129" s="345"/>
      <c r="BL129" s="345"/>
      <c r="BM129" s="345"/>
      <c r="BN129" s="345"/>
      <c r="BO129" s="345" t="s">
        <v>80</v>
      </c>
      <c r="BP129" s="345"/>
      <c r="BQ129" s="345"/>
      <c r="BR129" s="345"/>
      <c r="BS129" s="345"/>
      <c r="BT129" s="345"/>
      <c r="BU129" s="427"/>
      <c r="BV129" s="484"/>
      <c r="BW129" s="484"/>
      <c r="BX129" s="484"/>
      <c r="BY129" s="484"/>
      <c r="BZ129" s="484"/>
      <c r="CA129" s="484"/>
      <c r="CB129" s="484"/>
      <c r="CC129" s="484"/>
      <c r="CD129" s="484"/>
      <c r="CE129" s="484"/>
      <c r="CF129" s="484"/>
      <c r="CG129" s="484"/>
      <c r="CH129" s="484"/>
      <c r="CI129" s="484"/>
      <c r="CJ129" s="484"/>
      <c r="CK129" s="484"/>
      <c r="CL129" s="484"/>
      <c r="CM129" s="484"/>
      <c r="CN129" s="484"/>
      <c r="CO129" s="484"/>
      <c r="CP129" s="484"/>
      <c r="CQ129" s="484"/>
      <c r="CR129" s="484"/>
      <c r="CS129" s="484"/>
      <c r="CT129" s="484"/>
      <c r="CU129" s="484"/>
    </row>
    <row r="130" spans="2:99" ht="16.5" customHeight="1" x14ac:dyDescent="0.4">
      <c r="B130" s="350" t="s">
        <v>264</v>
      </c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2"/>
      <c r="N130" s="429">
        <v>45689</v>
      </c>
      <c r="O130" s="429"/>
      <c r="P130" s="429"/>
      <c r="Q130" s="429">
        <v>45689</v>
      </c>
      <c r="R130" s="429"/>
      <c r="S130" s="429"/>
      <c r="T130" s="431" t="s">
        <v>265</v>
      </c>
      <c r="U130" s="432"/>
      <c r="V130" s="432"/>
      <c r="W130" s="432"/>
      <c r="X130" s="479" t="s">
        <v>266</v>
      </c>
      <c r="Y130" s="479"/>
      <c r="Z130" s="479"/>
      <c r="AA130" s="480"/>
      <c r="AB130" s="481">
        <v>30000</v>
      </c>
      <c r="AC130" s="482"/>
      <c r="AD130" s="482"/>
      <c r="AE130" s="483"/>
      <c r="AF130" s="387">
        <v>300</v>
      </c>
      <c r="AG130" s="388"/>
      <c r="AH130" s="388"/>
      <c r="AI130" s="393"/>
      <c r="AJ130" s="397">
        <f>IF(T130="","",AB130)</f>
        <v>30000</v>
      </c>
      <c r="AK130" s="398"/>
      <c r="AL130" s="398"/>
      <c r="AM130" s="399"/>
      <c r="AN130" s="495">
        <f>IF(T130="","",AJ130-AF130)</f>
        <v>29700</v>
      </c>
      <c r="AO130" s="496"/>
      <c r="AP130" s="496"/>
      <c r="AQ130" s="497"/>
      <c r="AR130" s="481">
        <v>5800</v>
      </c>
      <c r="AS130" s="482"/>
      <c r="AT130" s="482"/>
      <c r="AU130" s="483"/>
      <c r="AV130" s="498">
        <v>0</v>
      </c>
      <c r="AW130" s="499"/>
      <c r="AX130" s="499"/>
      <c r="AY130" s="500"/>
      <c r="AZ130" s="446">
        <f>IF(T130="","",AR130)</f>
        <v>5800</v>
      </c>
      <c r="BA130" s="446"/>
      <c r="BB130" s="446"/>
      <c r="BC130" s="446"/>
      <c r="BD130" s="501">
        <f>IF(T130="","",AR130-AV130)</f>
        <v>5800</v>
      </c>
      <c r="BE130" s="502"/>
      <c r="BF130" s="502"/>
      <c r="BG130" s="503"/>
      <c r="BH130" s="493" t="s">
        <v>267</v>
      </c>
      <c r="BI130" s="421"/>
      <c r="BJ130" s="421"/>
      <c r="BK130" s="421"/>
      <c r="BL130" s="421"/>
      <c r="BM130" s="421"/>
      <c r="BN130" s="421"/>
      <c r="BO130" s="421" t="s">
        <v>268</v>
      </c>
      <c r="BP130" s="421"/>
      <c r="BQ130" s="421"/>
      <c r="BR130" s="421"/>
      <c r="BS130" s="421"/>
      <c r="BT130" s="421"/>
      <c r="BU130" s="485"/>
      <c r="BV130" s="484"/>
      <c r="BW130" s="484"/>
      <c r="BX130" s="484"/>
      <c r="BY130" s="484"/>
      <c r="BZ130" s="484"/>
      <c r="CA130" s="484"/>
      <c r="CB130" s="484"/>
      <c r="CC130" s="484"/>
      <c r="CD130" s="484"/>
      <c r="CE130" s="484"/>
      <c r="CF130" s="484"/>
      <c r="CG130" s="484"/>
      <c r="CH130" s="484"/>
      <c r="CI130" s="484"/>
      <c r="CJ130" s="484"/>
      <c r="CK130" s="484"/>
      <c r="CL130" s="484"/>
      <c r="CM130" s="484"/>
      <c r="CN130" s="484"/>
      <c r="CO130" s="484"/>
      <c r="CP130" s="484"/>
      <c r="CQ130" s="484"/>
      <c r="CR130" s="484"/>
      <c r="CS130" s="484"/>
      <c r="CT130" s="484"/>
      <c r="CU130" s="484"/>
    </row>
    <row r="131" spans="2:99" ht="16.5" customHeight="1" x14ac:dyDescent="0.4">
      <c r="B131" s="354" t="s">
        <v>269</v>
      </c>
      <c r="C131" s="354"/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429">
        <v>45722</v>
      </c>
      <c r="O131" s="429"/>
      <c r="P131" s="429"/>
      <c r="Q131" s="429">
        <v>45723</v>
      </c>
      <c r="R131" s="429"/>
      <c r="S131" s="429"/>
      <c r="T131" s="431" t="s">
        <v>270</v>
      </c>
      <c r="U131" s="432"/>
      <c r="V131" s="432"/>
      <c r="W131" s="432"/>
      <c r="X131" s="479" t="s">
        <v>271</v>
      </c>
      <c r="Y131" s="479"/>
      <c r="Z131" s="479"/>
      <c r="AA131" s="480"/>
      <c r="AB131" s="481">
        <v>20000</v>
      </c>
      <c r="AC131" s="482"/>
      <c r="AD131" s="482"/>
      <c r="AE131" s="483"/>
      <c r="AF131" s="387">
        <v>300</v>
      </c>
      <c r="AG131" s="388"/>
      <c r="AH131" s="388"/>
      <c r="AI131" s="393"/>
      <c r="AJ131" s="397">
        <f>IF(T131="","",AB131)</f>
        <v>20000</v>
      </c>
      <c r="AK131" s="398"/>
      <c r="AL131" s="398"/>
      <c r="AM131" s="399"/>
      <c r="AN131" s="495">
        <f>IF(T131="","",AJ131-AF131)</f>
        <v>19700</v>
      </c>
      <c r="AO131" s="496"/>
      <c r="AP131" s="496"/>
      <c r="AQ131" s="497"/>
      <c r="AR131" s="481">
        <v>2000</v>
      </c>
      <c r="AS131" s="482"/>
      <c r="AT131" s="482"/>
      <c r="AU131" s="483"/>
      <c r="AV131" s="498">
        <v>0</v>
      </c>
      <c r="AW131" s="499"/>
      <c r="AX131" s="499"/>
      <c r="AY131" s="500"/>
      <c r="AZ131" s="409">
        <f>IF(T131="","",AR131)</f>
        <v>2000</v>
      </c>
      <c r="BA131" s="410"/>
      <c r="BB131" s="410"/>
      <c r="BC131" s="411"/>
      <c r="BD131" s="501">
        <f>IF(T131="","",AR131-AV131)</f>
        <v>2000</v>
      </c>
      <c r="BE131" s="502"/>
      <c r="BF131" s="502"/>
      <c r="BG131" s="503"/>
      <c r="BH131" s="493" t="s">
        <v>272</v>
      </c>
      <c r="BI131" s="421"/>
      <c r="BJ131" s="421"/>
      <c r="BK131" s="421"/>
      <c r="BL131" s="421"/>
      <c r="BM131" s="421"/>
      <c r="BN131" s="421"/>
      <c r="BO131" s="421" t="s">
        <v>273</v>
      </c>
      <c r="BP131" s="421"/>
      <c r="BQ131" s="421"/>
      <c r="BR131" s="421"/>
      <c r="BS131" s="421"/>
      <c r="BT131" s="421"/>
      <c r="BU131" s="485"/>
      <c r="BV131" s="484"/>
      <c r="BW131" s="484"/>
      <c r="BX131" s="484"/>
      <c r="BY131" s="484"/>
      <c r="BZ131" s="484"/>
      <c r="CA131" s="484"/>
      <c r="CB131" s="484"/>
      <c r="CC131" s="484"/>
      <c r="CD131" s="484"/>
      <c r="CE131" s="484"/>
      <c r="CF131" s="484"/>
      <c r="CG131" s="484"/>
      <c r="CH131" s="484"/>
      <c r="CI131" s="484"/>
      <c r="CJ131" s="484"/>
      <c r="CK131" s="484"/>
      <c r="CL131" s="484"/>
      <c r="CM131" s="484"/>
      <c r="CN131" s="484"/>
      <c r="CO131" s="484"/>
      <c r="CP131" s="484"/>
      <c r="CQ131" s="484"/>
      <c r="CR131" s="484"/>
      <c r="CS131" s="484"/>
      <c r="CT131" s="484"/>
      <c r="CU131" s="484"/>
    </row>
    <row r="132" spans="2:99" ht="16.5" customHeight="1" x14ac:dyDescent="0.4">
      <c r="B132" s="350"/>
      <c r="C132" s="351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428"/>
      <c r="O132" s="429"/>
      <c r="P132" s="429"/>
      <c r="Q132" s="429"/>
      <c r="R132" s="429"/>
      <c r="S132" s="430"/>
      <c r="T132" s="431"/>
      <c r="U132" s="432"/>
      <c r="V132" s="432"/>
      <c r="W132" s="432"/>
      <c r="X132" s="432"/>
      <c r="Y132" s="432"/>
      <c r="Z132" s="432"/>
      <c r="AA132" s="494"/>
      <c r="AB132" s="481"/>
      <c r="AC132" s="482"/>
      <c r="AD132" s="482"/>
      <c r="AE132" s="483"/>
      <c r="AF132" s="387"/>
      <c r="AG132" s="388"/>
      <c r="AH132" s="388"/>
      <c r="AI132" s="393"/>
      <c r="AJ132" s="397" t="str">
        <f>IF(T132="","",AB132)</f>
        <v/>
      </c>
      <c r="AK132" s="398"/>
      <c r="AL132" s="398"/>
      <c r="AM132" s="399"/>
      <c r="AN132" s="495" t="str">
        <f>IF(T132="","",AJ132-AF132)</f>
        <v/>
      </c>
      <c r="AO132" s="496"/>
      <c r="AP132" s="496"/>
      <c r="AQ132" s="497"/>
      <c r="AR132" s="481"/>
      <c r="AS132" s="482"/>
      <c r="AT132" s="482"/>
      <c r="AU132" s="483"/>
      <c r="AV132" s="498"/>
      <c r="AW132" s="499"/>
      <c r="AX132" s="499"/>
      <c r="AY132" s="500"/>
      <c r="AZ132" s="409" t="str">
        <f>IF(T132="","",AR132)</f>
        <v/>
      </c>
      <c r="BA132" s="410"/>
      <c r="BB132" s="410"/>
      <c r="BC132" s="411"/>
      <c r="BD132" s="501" t="str">
        <f>IF(T132="","",AR132-AV132)</f>
        <v/>
      </c>
      <c r="BE132" s="502"/>
      <c r="BF132" s="502"/>
      <c r="BG132" s="503"/>
      <c r="BH132" s="493"/>
      <c r="BI132" s="421"/>
      <c r="BJ132" s="421"/>
      <c r="BK132" s="421"/>
      <c r="BL132" s="421"/>
      <c r="BM132" s="421"/>
      <c r="BN132" s="421"/>
      <c r="BO132" s="421"/>
      <c r="BP132" s="421"/>
      <c r="BQ132" s="421"/>
      <c r="BR132" s="421"/>
      <c r="BS132" s="421"/>
      <c r="BT132" s="421"/>
      <c r="BU132" s="485"/>
      <c r="BV132" s="484"/>
      <c r="BW132" s="484"/>
      <c r="BX132" s="484"/>
      <c r="BY132" s="484"/>
      <c r="BZ132" s="484"/>
      <c r="CA132" s="484"/>
      <c r="CB132" s="484"/>
      <c r="CC132" s="484"/>
      <c r="CD132" s="484"/>
      <c r="CE132" s="484"/>
      <c r="CF132" s="484"/>
      <c r="CG132" s="484"/>
      <c r="CH132" s="484"/>
      <c r="CI132" s="484"/>
      <c r="CJ132" s="484"/>
      <c r="CK132" s="484"/>
      <c r="CL132" s="484"/>
      <c r="CM132" s="484"/>
      <c r="CN132" s="484"/>
      <c r="CO132" s="484"/>
      <c r="CP132" s="484"/>
      <c r="CQ132" s="484"/>
      <c r="CR132" s="484"/>
      <c r="CS132" s="484"/>
      <c r="CT132" s="484"/>
      <c r="CU132" s="484"/>
    </row>
    <row r="133" spans="2:99" ht="16.5" customHeight="1" x14ac:dyDescent="0.4">
      <c r="B133" s="354"/>
      <c r="C133" s="354"/>
      <c r="D133" s="354"/>
      <c r="E133" s="354"/>
      <c r="F133" s="354"/>
      <c r="G133" s="354"/>
      <c r="H133" s="354"/>
      <c r="I133" s="354"/>
      <c r="J133" s="354"/>
      <c r="K133" s="354"/>
      <c r="L133" s="354"/>
      <c r="M133" s="350"/>
      <c r="N133" s="428"/>
      <c r="O133" s="429"/>
      <c r="P133" s="429"/>
      <c r="Q133" s="429"/>
      <c r="R133" s="429"/>
      <c r="S133" s="430"/>
      <c r="T133" s="431"/>
      <c r="U133" s="432"/>
      <c r="V133" s="432"/>
      <c r="W133" s="432"/>
      <c r="X133" s="432"/>
      <c r="Y133" s="432"/>
      <c r="Z133" s="432"/>
      <c r="AA133" s="494"/>
      <c r="AB133" s="481"/>
      <c r="AC133" s="482"/>
      <c r="AD133" s="482"/>
      <c r="AE133" s="483"/>
      <c r="AF133" s="387"/>
      <c r="AG133" s="388"/>
      <c r="AH133" s="388"/>
      <c r="AI133" s="393"/>
      <c r="AJ133" s="397" t="str">
        <f>IF(T133="","",AB133)</f>
        <v/>
      </c>
      <c r="AK133" s="398"/>
      <c r="AL133" s="398"/>
      <c r="AM133" s="399"/>
      <c r="AN133" s="495" t="str">
        <f>IF(T133="","",AJ133-AF133)</f>
        <v/>
      </c>
      <c r="AO133" s="496"/>
      <c r="AP133" s="496"/>
      <c r="AQ133" s="497"/>
      <c r="AR133" s="481"/>
      <c r="AS133" s="482"/>
      <c r="AT133" s="482"/>
      <c r="AU133" s="483"/>
      <c r="AV133" s="498"/>
      <c r="AW133" s="499"/>
      <c r="AX133" s="499"/>
      <c r="AY133" s="500"/>
      <c r="AZ133" s="409" t="str">
        <f>IF(T133="","",AR133)</f>
        <v/>
      </c>
      <c r="BA133" s="410"/>
      <c r="BB133" s="410"/>
      <c r="BC133" s="411"/>
      <c r="BD133" s="501" t="str">
        <f>IF(T133="","",AR133-AV133)</f>
        <v/>
      </c>
      <c r="BE133" s="502"/>
      <c r="BF133" s="502"/>
      <c r="BG133" s="503"/>
      <c r="BH133" s="493"/>
      <c r="BI133" s="421"/>
      <c r="BJ133" s="421"/>
      <c r="BK133" s="421"/>
      <c r="BL133" s="421"/>
      <c r="BM133" s="421"/>
      <c r="BN133" s="421"/>
      <c r="BO133" s="421"/>
      <c r="BP133" s="421"/>
      <c r="BQ133" s="421"/>
      <c r="BR133" s="421"/>
      <c r="BS133" s="421"/>
      <c r="BT133" s="421"/>
      <c r="BU133" s="485"/>
      <c r="BV133" s="484"/>
      <c r="BW133" s="484"/>
      <c r="BX133" s="484"/>
      <c r="BY133" s="484"/>
      <c r="BZ133" s="484"/>
      <c r="CA133" s="484"/>
      <c r="CB133" s="484"/>
      <c r="CC133" s="484"/>
      <c r="CD133" s="484"/>
      <c r="CE133" s="484"/>
      <c r="CF133" s="484"/>
      <c r="CG133" s="484"/>
      <c r="CH133" s="484"/>
      <c r="CI133" s="484"/>
      <c r="CJ133" s="484"/>
      <c r="CK133" s="484"/>
      <c r="CL133" s="484"/>
      <c r="CM133" s="484"/>
      <c r="CN133" s="484"/>
      <c r="CO133" s="484"/>
      <c r="CP133" s="484"/>
      <c r="CQ133" s="484"/>
      <c r="CR133" s="484"/>
      <c r="CS133" s="484"/>
      <c r="CT133" s="484"/>
      <c r="CU133" s="484"/>
    </row>
    <row r="134" spans="2:99" ht="16.5" customHeight="1" thickBot="1" x14ac:dyDescent="0.45">
      <c r="B134" s="354"/>
      <c r="C134" s="354"/>
      <c r="D134" s="354"/>
      <c r="E134" s="354"/>
      <c r="F134" s="354"/>
      <c r="G134" s="354"/>
      <c r="H134" s="354"/>
      <c r="I134" s="354"/>
      <c r="J134" s="354"/>
      <c r="K134" s="354"/>
      <c r="L134" s="354"/>
      <c r="M134" s="350"/>
      <c r="N134" s="458"/>
      <c r="O134" s="459"/>
      <c r="P134" s="459"/>
      <c r="Q134" s="459"/>
      <c r="R134" s="459"/>
      <c r="S134" s="460"/>
      <c r="T134" s="461"/>
      <c r="U134" s="462"/>
      <c r="V134" s="462"/>
      <c r="W134" s="462"/>
      <c r="X134" s="462"/>
      <c r="Y134" s="462"/>
      <c r="Z134" s="462"/>
      <c r="AA134" s="532"/>
      <c r="AB134" s="523"/>
      <c r="AC134" s="524"/>
      <c r="AD134" s="524"/>
      <c r="AE134" s="525"/>
      <c r="AF134" s="514"/>
      <c r="AG134" s="515"/>
      <c r="AH134" s="515"/>
      <c r="AI134" s="516"/>
      <c r="AJ134" s="517" t="str">
        <f>IF(T134="","",AB134)</f>
        <v/>
      </c>
      <c r="AK134" s="518"/>
      <c r="AL134" s="518"/>
      <c r="AM134" s="519"/>
      <c r="AN134" s="520" t="str">
        <f>IF(T134="","",AJ134-AF134)</f>
        <v/>
      </c>
      <c r="AO134" s="521"/>
      <c r="AP134" s="521"/>
      <c r="AQ134" s="522"/>
      <c r="AR134" s="523"/>
      <c r="AS134" s="524"/>
      <c r="AT134" s="524"/>
      <c r="AU134" s="525"/>
      <c r="AV134" s="526"/>
      <c r="AW134" s="527"/>
      <c r="AX134" s="527"/>
      <c r="AY134" s="528"/>
      <c r="AZ134" s="529" t="str">
        <f>IF(T134="","",AR134)</f>
        <v/>
      </c>
      <c r="BA134" s="530"/>
      <c r="BB134" s="530"/>
      <c r="BC134" s="531"/>
      <c r="BD134" s="504" t="str">
        <f>IF(T134="","",AR134-AV134)</f>
        <v/>
      </c>
      <c r="BE134" s="505"/>
      <c r="BF134" s="505"/>
      <c r="BG134" s="506"/>
      <c r="BH134" s="507"/>
      <c r="BI134" s="457"/>
      <c r="BJ134" s="457"/>
      <c r="BK134" s="457"/>
      <c r="BL134" s="457"/>
      <c r="BM134" s="457"/>
      <c r="BN134" s="457"/>
      <c r="BO134" s="457"/>
      <c r="BP134" s="457"/>
      <c r="BQ134" s="457"/>
      <c r="BR134" s="457"/>
      <c r="BS134" s="457"/>
      <c r="BT134" s="457"/>
      <c r="BU134" s="510"/>
      <c r="BV134" s="484"/>
      <c r="BW134" s="484"/>
      <c r="BX134" s="484"/>
      <c r="BY134" s="484"/>
      <c r="BZ134" s="484"/>
      <c r="CA134" s="484"/>
      <c r="CB134" s="484"/>
      <c r="CC134" s="484"/>
      <c r="CD134" s="484"/>
      <c r="CE134" s="484"/>
      <c r="CF134" s="484"/>
      <c r="CG134" s="484"/>
      <c r="CH134" s="484"/>
      <c r="CI134" s="484"/>
      <c r="CJ134" s="484"/>
      <c r="CK134" s="484"/>
      <c r="CL134" s="484"/>
      <c r="CM134" s="484"/>
      <c r="CN134" s="484"/>
      <c r="CO134" s="484"/>
      <c r="CP134" s="484"/>
      <c r="CQ134" s="484"/>
      <c r="CR134" s="484"/>
      <c r="CS134" s="484"/>
      <c r="CT134" s="484"/>
      <c r="CU134" s="484"/>
    </row>
    <row r="135" spans="2:99" x14ac:dyDescent="0.4"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10"/>
      <c r="P135" s="10"/>
      <c r="Q135" s="10"/>
      <c r="R135" s="10"/>
      <c r="S135" s="10"/>
      <c r="T135" s="10"/>
      <c r="U135" s="11"/>
      <c r="V135" s="11"/>
      <c r="W135" s="11"/>
      <c r="X135" s="11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11"/>
      <c r="AX135" s="11"/>
      <c r="AY135" s="11"/>
      <c r="AZ135" s="11"/>
      <c r="BA135" s="87"/>
      <c r="BB135" s="87"/>
      <c r="BC135" s="87"/>
      <c r="BD135" s="87"/>
      <c r="BE135" s="9"/>
      <c r="BF135" s="9"/>
      <c r="BG135" s="9"/>
      <c r="BH135" s="9"/>
      <c r="BI135" s="9"/>
      <c r="BJ135" s="9"/>
      <c r="BK135" s="9"/>
      <c r="BL135" s="9"/>
      <c r="BM135" s="11"/>
      <c r="BN135" s="11"/>
      <c r="BO135" s="11"/>
      <c r="BP135" s="1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</row>
    <row r="136" spans="2:99" s="88" customFormat="1" ht="17.25" thickBot="1" x14ac:dyDescent="0.45">
      <c r="B136" s="415" t="s">
        <v>274</v>
      </c>
      <c r="C136" s="415"/>
      <c r="D136" s="415"/>
      <c r="E136" s="415"/>
      <c r="F136" s="415"/>
      <c r="G136" s="415"/>
      <c r="H136" s="415"/>
      <c r="I136" s="415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</row>
    <row r="137" spans="2:99" s="88" customFormat="1" x14ac:dyDescent="0.4">
      <c r="B137" s="85"/>
      <c r="C137" s="511" t="s">
        <v>59</v>
      </c>
      <c r="D137" s="508"/>
      <c r="E137" s="508"/>
      <c r="F137" s="508"/>
      <c r="G137" s="508"/>
      <c r="H137" s="508"/>
      <c r="I137" s="508"/>
      <c r="J137" s="508"/>
      <c r="K137" s="508"/>
      <c r="L137" s="512" t="s">
        <v>100</v>
      </c>
      <c r="M137" s="512"/>
      <c r="N137" s="512"/>
      <c r="O137" s="512"/>
      <c r="P137" s="512"/>
      <c r="Q137" s="512"/>
      <c r="R137" s="512"/>
      <c r="S137" s="512"/>
      <c r="T137" s="512"/>
      <c r="U137" s="512"/>
      <c r="V137" s="512"/>
      <c r="W137" s="512"/>
      <c r="X137" s="512"/>
      <c r="Y137" s="512"/>
      <c r="Z137" s="512"/>
      <c r="AA137" s="512"/>
      <c r="AB137" s="512"/>
      <c r="AC137" s="512"/>
      <c r="AD137" s="512"/>
      <c r="AE137" s="512"/>
      <c r="AF137" s="512"/>
      <c r="AG137" s="512"/>
      <c r="AH137" s="512"/>
      <c r="AI137" s="512"/>
      <c r="AJ137" s="512"/>
      <c r="AK137" s="512"/>
      <c r="AL137" s="512"/>
      <c r="AM137" s="512"/>
      <c r="AN137" s="512"/>
      <c r="AO137" s="512"/>
      <c r="AP137" s="512"/>
      <c r="AQ137" s="512"/>
      <c r="AR137" s="512"/>
      <c r="AS137" s="513"/>
    </row>
    <row r="138" spans="2:99" s="88" customFormat="1" ht="17.25" thickBot="1" x14ac:dyDescent="0.45">
      <c r="B138" s="85"/>
      <c r="C138" s="543" t="s">
        <v>60</v>
      </c>
      <c r="D138" s="544"/>
      <c r="E138" s="544"/>
      <c r="F138" s="544"/>
      <c r="G138" s="544"/>
      <c r="H138" s="544"/>
      <c r="I138" s="544"/>
      <c r="J138" s="544"/>
      <c r="K138" s="544"/>
      <c r="L138" s="545" t="s">
        <v>96</v>
      </c>
      <c r="M138" s="545"/>
      <c r="N138" s="545"/>
      <c r="O138" s="545"/>
      <c r="P138" s="545"/>
      <c r="Q138" s="545"/>
      <c r="R138" s="545"/>
      <c r="S138" s="545"/>
      <c r="T138" s="545"/>
      <c r="U138" s="545"/>
      <c r="V138" s="545"/>
      <c r="W138" s="545"/>
      <c r="X138" s="545"/>
      <c r="Y138" s="545"/>
      <c r="Z138" s="545"/>
      <c r="AA138" s="545"/>
      <c r="AB138" s="545"/>
      <c r="AC138" s="545"/>
      <c r="AD138" s="545"/>
      <c r="AE138" s="545"/>
      <c r="AF138" s="545"/>
      <c r="AG138" s="545"/>
      <c r="AH138" s="545"/>
      <c r="AI138" s="545"/>
      <c r="AJ138" s="545"/>
      <c r="AK138" s="545"/>
      <c r="AL138" s="545"/>
      <c r="AM138" s="545"/>
      <c r="AN138" s="545"/>
      <c r="AO138" s="545"/>
      <c r="AP138" s="545"/>
      <c r="AQ138" s="545"/>
      <c r="AR138" s="545"/>
      <c r="AS138" s="546"/>
    </row>
    <row r="139" spans="2:99" s="88" customFormat="1" x14ac:dyDescent="0.4">
      <c r="B139" s="85"/>
      <c r="C139" s="547"/>
      <c r="D139" s="548"/>
      <c r="E139" s="548"/>
      <c r="F139" s="548"/>
      <c r="G139" s="548"/>
      <c r="H139" s="548"/>
      <c r="I139" s="548"/>
      <c r="J139" s="548"/>
      <c r="K139" s="548"/>
      <c r="L139" s="508" t="s">
        <v>61</v>
      </c>
      <c r="M139" s="508"/>
      <c r="N139" s="508"/>
      <c r="O139" s="508"/>
      <c r="P139" s="508"/>
      <c r="Q139" s="508"/>
      <c r="R139" s="508"/>
      <c r="S139" s="508"/>
      <c r="T139" s="508"/>
      <c r="U139" s="508"/>
      <c r="V139" s="508" t="s">
        <v>62</v>
      </c>
      <c r="W139" s="508"/>
      <c r="X139" s="508"/>
      <c r="Y139" s="508"/>
      <c r="Z139" s="508"/>
      <c r="AA139" s="508" t="s">
        <v>63</v>
      </c>
      <c r="AB139" s="508"/>
      <c r="AC139" s="508"/>
      <c r="AD139" s="508"/>
      <c r="AE139" s="508"/>
      <c r="AF139" s="508"/>
      <c r="AG139" s="508"/>
      <c r="AH139" s="508" t="s">
        <v>64</v>
      </c>
      <c r="AI139" s="508"/>
      <c r="AJ139" s="508"/>
      <c r="AK139" s="508"/>
      <c r="AL139" s="508"/>
      <c r="AM139" s="508" t="s">
        <v>65</v>
      </c>
      <c r="AN139" s="508"/>
      <c r="AO139" s="508"/>
      <c r="AP139" s="508"/>
      <c r="AQ139" s="508"/>
      <c r="AR139" s="508"/>
      <c r="AS139" s="509"/>
    </row>
    <row r="140" spans="2:99" s="88" customFormat="1" ht="25.5" x14ac:dyDescent="0.35">
      <c r="B140" s="85"/>
      <c r="C140" s="538" t="s">
        <v>66</v>
      </c>
      <c r="D140" s="539"/>
      <c r="E140" s="539"/>
      <c r="F140" s="539"/>
      <c r="G140" s="539"/>
      <c r="H140" s="539"/>
      <c r="I140" s="539"/>
      <c r="J140" s="539"/>
      <c r="K140" s="539"/>
      <c r="L140" s="540" t="s">
        <v>275</v>
      </c>
      <c r="M140" s="540"/>
      <c r="N140" s="540"/>
      <c r="O140" s="540"/>
      <c r="P140" s="540"/>
      <c r="Q140" s="540"/>
      <c r="R140" s="540"/>
      <c r="S140" s="540"/>
      <c r="T140" s="540"/>
      <c r="U140" s="540"/>
      <c r="V140" s="540" t="s">
        <v>276</v>
      </c>
      <c r="W140" s="540"/>
      <c r="X140" s="540"/>
      <c r="Y140" s="540"/>
      <c r="Z140" s="540"/>
      <c r="AA140" s="540" t="s" ph="1">
        <v>277</v>
      </c>
      <c r="AB140" s="540" ph="1"/>
      <c r="AC140" s="540" ph="1"/>
      <c r="AD140" s="540" ph="1"/>
      <c r="AE140" s="540" ph="1"/>
      <c r="AF140" s="540" ph="1"/>
      <c r="AG140" s="540" ph="1"/>
      <c r="AH140" s="540" t="s">
        <v>278</v>
      </c>
      <c r="AI140" s="540"/>
      <c r="AJ140" s="540"/>
      <c r="AK140" s="540"/>
      <c r="AL140" s="540"/>
      <c r="AM140" s="541" t="s">
        <v>279</v>
      </c>
      <c r="AN140" s="540"/>
      <c r="AO140" s="540"/>
      <c r="AP140" s="540"/>
      <c r="AQ140" s="540"/>
      <c r="AR140" s="540"/>
      <c r="AS140" s="542"/>
    </row>
    <row r="141" spans="2:99" s="88" customFormat="1" ht="26.25" thickBot="1" x14ac:dyDescent="0.4">
      <c r="B141" s="85"/>
      <c r="C141" s="533" t="s">
        <v>67</v>
      </c>
      <c r="D141" s="534"/>
      <c r="E141" s="534"/>
      <c r="F141" s="534"/>
      <c r="G141" s="534"/>
      <c r="H141" s="534"/>
      <c r="I141" s="534"/>
      <c r="J141" s="534"/>
      <c r="K141" s="534"/>
      <c r="L141" s="535" t="s">
        <v>275</v>
      </c>
      <c r="M141" s="535"/>
      <c r="N141" s="535"/>
      <c r="O141" s="535"/>
      <c r="P141" s="535"/>
      <c r="Q141" s="535"/>
      <c r="R141" s="535"/>
      <c r="S141" s="535"/>
      <c r="T141" s="535"/>
      <c r="U141" s="535"/>
      <c r="V141" s="535" t="s">
        <v>280</v>
      </c>
      <c r="W141" s="535"/>
      <c r="X141" s="535"/>
      <c r="Y141" s="535"/>
      <c r="Z141" s="535"/>
      <c r="AA141" s="535" t="s" ph="1">
        <v>281</v>
      </c>
      <c r="AB141" s="535" ph="1"/>
      <c r="AC141" s="535" ph="1"/>
      <c r="AD141" s="535" ph="1"/>
      <c r="AE141" s="535" ph="1"/>
      <c r="AF141" s="535" ph="1"/>
      <c r="AG141" s="535" ph="1"/>
      <c r="AH141" s="535" t="s">
        <v>278</v>
      </c>
      <c r="AI141" s="535"/>
      <c r="AJ141" s="535"/>
      <c r="AK141" s="535"/>
      <c r="AL141" s="535"/>
      <c r="AM141" s="536" t="s">
        <v>279</v>
      </c>
      <c r="AN141" s="535"/>
      <c r="AO141" s="535"/>
      <c r="AP141" s="535"/>
      <c r="AQ141" s="535"/>
      <c r="AR141" s="535"/>
      <c r="AS141" s="537"/>
    </row>
    <row r="142" spans="2:99" ht="25.5" x14ac:dyDescent="0.35">
      <c r="AA142" s="86" ph="1"/>
      <c r="AB142" s="86" ph="1"/>
      <c r="AC142" s="86" ph="1"/>
      <c r="AD142" s="86" ph="1"/>
      <c r="AE142" s="86" ph="1"/>
      <c r="AF142" s="86" ph="1"/>
      <c r="AG142" s="86" ph="1"/>
    </row>
    <row r="143" spans="2:99" ht="25.5" x14ac:dyDescent="0.35">
      <c r="AA143" s="86" ph="1"/>
      <c r="AB143" s="86" ph="1"/>
      <c r="AC143" s="86" ph="1"/>
      <c r="AD143" s="86" ph="1"/>
      <c r="AE143" s="86" ph="1"/>
      <c r="AF143" s="86" ph="1"/>
      <c r="AG143" s="86" ph="1"/>
    </row>
    <row r="144" spans="2:99" ht="25.5" x14ac:dyDescent="0.35">
      <c r="AA144" s="86" ph="1"/>
      <c r="AB144" s="86" ph="1"/>
      <c r="AC144" s="86" ph="1"/>
      <c r="AD144" s="86" ph="1"/>
      <c r="AE144" s="86" ph="1"/>
      <c r="AF144" s="86" ph="1"/>
      <c r="AG144" s="86" ph="1"/>
    </row>
    <row r="154" spans="27:33" ht="25.5" x14ac:dyDescent="0.35">
      <c r="AA154" s="86" ph="1"/>
      <c r="AB154" s="86" ph="1"/>
      <c r="AC154" s="86" ph="1"/>
      <c r="AD154" s="86" ph="1"/>
      <c r="AE154" s="86" ph="1"/>
      <c r="AF154" s="86" ph="1"/>
      <c r="AG154" s="86" ph="1"/>
    </row>
    <row r="155" spans="27:33" ht="25.5" x14ac:dyDescent="0.35">
      <c r="AA155" s="86" ph="1"/>
      <c r="AB155" s="86" ph="1"/>
      <c r="AC155" s="86" ph="1"/>
      <c r="AD155" s="86" ph="1"/>
      <c r="AE155" s="86" ph="1"/>
      <c r="AF155" s="86" ph="1"/>
      <c r="AG155" s="86" ph="1"/>
    </row>
    <row r="156" spans="27:33" ht="25.5" x14ac:dyDescent="0.35">
      <c r="AA156" s="86" ph="1"/>
      <c r="AB156" s="86" ph="1"/>
      <c r="AC156" s="86" ph="1"/>
      <c r="AD156" s="86" ph="1"/>
      <c r="AE156" s="86" ph="1"/>
      <c r="AF156" s="86" ph="1"/>
      <c r="AG156" s="86" ph="1"/>
    </row>
    <row r="157" spans="27:33" ht="25.5" x14ac:dyDescent="0.35">
      <c r="AA157" s="86" ph="1"/>
      <c r="AB157" s="86" ph="1"/>
      <c r="AC157" s="86" ph="1"/>
      <c r="AD157" s="86" ph="1"/>
      <c r="AE157" s="86" ph="1"/>
      <c r="AF157" s="86" ph="1"/>
      <c r="AG157" s="86" ph="1"/>
    </row>
    <row r="163" spans="27:33" ht="25.5" x14ac:dyDescent="0.35">
      <c r="AA163" s="86" ph="1"/>
      <c r="AB163" s="86" ph="1"/>
      <c r="AC163" s="86" ph="1"/>
      <c r="AD163" s="86" ph="1"/>
      <c r="AE163" s="86" ph="1"/>
      <c r="AF163" s="86" ph="1"/>
      <c r="AG163" s="86" ph="1"/>
    </row>
    <row r="164" spans="27:33" ht="25.5" x14ac:dyDescent="0.35">
      <c r="AA164" s="86" ph="1"/>
      <c r="AB164" s="86" ph="1"/>
      <c r="AC164" s="86" ph="1"/>
      <c r="AD164" s="86" ph="1"/>
      <c r="AE164" s="86" ph="1"/>
      <c r="AF164" s="86" ph="1"/>
      <c r="AG164" s="86" ph="1"/>
    </row>
    <row r="165" spans="27:33" ht="25.5" x14ac:dyDescent="0.35">
      <c r="AA165" s="86" ph="1"/>
      <c r="AB165" s="86" ph="1"/>
      <c r="AC165" s="86" ph="1"/>
      <c r="AD165" s="86" ph="1"/>
      <c r="AE165" s="86" ph="1"/>
      <c r="AF165" s="86" ph="1"/>
      <c r="AG165" s="86" ph="1"/>
    </row>
    <row r="166" spans="27:33" ht="25.5" x14ac:dyDescent="0.35">
      <c r="AA166" s="86" ph="1"/>
      <c r="AB166" s="86" ph="1"/>
      <c r="AC166" s="86" ph="1"/>
      <c r="AD166" s="86" ph="1"/>
      <c r="AE166" s="86" ph="1"/>
      <c r="AF166" s="86" ph="1"/>
      <c r="AG166" s="86" ph="1"/>
    </row>
    <row r="172" spans="27:33" ht="25.5" x14ac:dyDescent="0.35">
      <c r="AA172" s="86" ph="1"/>
      <c r="AB172" s="86" ph="1"/>
      <c r="AC172" s="86" ph="1"/>
      <c r="AD172" s="86" ph="1"/>
      <c r="AE172" s="86" ph="1"/>
      <c r="AF172" s="86" ph="1"/>
      <c r="AG172" s="86" ph="1"/>
    </row>
    <row r="173" spans="27:33" ht="25.5" x14ac:dyDescent="0.35">
      <c r="AA173" s="86" ph="1"/>
      <c r="AB173" s="86" ph="1"/>
      <c r="AC173" s="86" ph="1"/>
      <c r="AD173" s="86" ph="1"/>
      <c r="AE173" s="86" ph="1"/>
      <c r="AF173" s="86" ph="1"/>
      <c r="AG173" s="86" ph="1"/>
    </row>
    <row r="174" spans="27:33" ht="25.5" x14ac:dyDescent="0.35">
      <c r="AA174" s="86" ph="1"/>
      <c r="AB174" s="86" ph="1"/>
      <c r="AC174" s="86" ph="1"/>
      <c r="AD174" s="86" ph="1"/>
      <c r="AE174" s="86" ph="1"/>
      <c r="AF174" s="86" ph="1"/>
      <c r="AG174" s="86" ph="1"/>
    </row>
    <row r="175" spans="27:33" ht="25.5" x14ac:dyDescent="0.35">
      <c r="AA175" s="86" ph="1"/>
      <c r="AB175" s="86" ph="1"/>
      <c r="AC175" s="86" ph="1"/>
      <c r="AD175" s="86" ph="1"/>
      <c r="AE175" s="86" ph="1"/>
      <c r="AF175" s="86" ph="1"/>
      <c r="AG175" s="86" ph="1"/>
    </row>
    <row r="181" spans="27:33" ht="25.5" x14ac:dyDescent="0.35">
      <c r="AA181" s="86" ph="1"/>
      <c r="AB181" s="86" ph="1"/>
      <c r="AC181" s="86" ph="1"/>
      <c r="AD181" s="86" ph="1"/>
      <c r="AE181" s="86" ph="1"/>
      <c r="AF181" s="86" ph="1"/>
      <c r="AG181" s="86" ph="1"/>
    </row>
    <row r="182" spans="27:33" ht="25.5" x14ac:dyDescent="0.35">
      <c r="AA182" s="86" ph="1"/>
      <c r="AB182" s="86" ph="1"/>
      <c r="AC182" s="86" ph="1"/>
      <c r="AD182" s="86" ph="1"/>
      <c r="AE182" s="86" ph="1"/>
      <c r="AF182" s="86" ph="1"/>
      <c r="AG182" s="86" ph="1"/>
    </row>
    <row r="183" spans="27:33" ht="25.5" x14ac:dyDescent="0.35">
      <c r="AA183" s="86" ph="1"/>
      <c r="AB183" s="86" ph="1"/>
      <c r="AC183" s="86" ph="1"/>
      <c r="AD183" s="86" ph="1"/>
      <c r="AE183" s="86" ph="1"/>
      <c r="AF183" s="86" ph="1"/>
      <c r="AG183" s="86" ph="1"/>
    </row>
    <row r="184" spans="27:33" ht="25.5" x14ac:dyDescent="0.35">
      <c r="AA184" s="86" ph="1"/>
      <c r="AB184" s="86" ph="1"/>
      <c r="AC184" s="86" ph="1"/>
      <c r="AD184" s="86" ph="1"/>
      <c r="AE184" s="86" ph="1"/>
      <c r="AF184" s="86" ph="1"/>
      <c r="AG184" s="86" ph="1"/>
    </row>
    <row r="188" spans="27:33" ht="25.5" x14ac:dyDescent="0.35">
      <c r="AA188" s="86" ph="1"/>
      <c r="AB188" s="86" ph="1"/>
      <c r="AC188" s="86" ph="1"/>
      <c r="AD188" s="86" ph="1"/>
      <c r="AE188" s="86" ph="1"/>
      <c r="AF188" s="86" ph="1"/>
      <c r="AG188" s="86" ph="1"/>
    </row>
    <row r="189" spans="27:33" ht="25.5" x14ac:dyDescent="0.35">
      <c r="AA189" s="86" ph="1"/>
      <c r="AB189" s="86" ph="1"/>
      <c r="AC189" s="86" ph="1"/>
      <c r="AD189" s="86" ph="1"/>
      <c r="AE189" s="86" ph="1"/>
      <c r="AF189" s="86" ph="1"/>
      <c r="AG189" s="86" ph="1"/>
    </row>
    <row r="190" spans="27:33" ht="25.5" x14ac:dyDescent="0.35">
      <c r="AA190" s="86" ph="1"/>
      <c r="AB190" s="86" ph="1"/>
      <c r="AC190" s="86" ph="1"/>
      <c r="AD190" s="86" ph="1"/>
      <c r="AE190" s="86" ph="1"/>
      <c r="AF190" s="86" ph="1"/>
      <c r="AG190" s="86" ph="1"/>
    </row>
    <row r="191" spans="27:33" ht="25.5" x14ac:dyDescent="0.35">
      <c r="AA191" s="86" ph="1"/>
      <c r="AB191" s="86" ph="1"/>
      <c r="AC191" s="86" ph="1"/>
      <c r="AD191" s="86" ph="1"/>
      <c r="AE191" s="86" ph="1"/>
      <c r="AF191" s="86" ph="1"/>
      <c r="AG191" s="86" ph="1"/>
    </row>
    <row r="197" spans="27:33" ht="25.5" x14ac:dyDescent="0.35">
      <c r="AA197" s="86" ph="1"/>
      <c r="AB197" s="86" ph="1"/>
      <c r="AC197" s="86" ph="1"/>
      <c r="AD197" s="86" ph="1"/>
      <c r="AE197" s="86" ph="1"/>
      <c r="AF197" s="86" ph="1"/>
      <c r="AG197" s="86" ph="1"/>
    </row>
    <row r="200" spans="27:33" ht="25.5" x14ac:dyDescent="0.35">
      <c r="AA200" s="86" ph="1"/>
      <c r="AB200" s="86" ph="1"/>
      <c r="AC200" s="86" ph="1"/>
      <c r="AD200" s="86" ph="1"/>
      <c r="AE200" s="86" ph="1"/>
      <c r="AF200" s="86" ph="1"/>
      <c r="AG200" s="86" ph="1"/>
    </row>
    <row r="201" spans="27:33" ht="25.5" x14ac:dyDescent="0.35">
      <c r="AA201" s="86" ph="1"/>
      <c r="AB201" s="86" ph="1"/>
      <c r="AC201" s="86" ph="1"/>
      <c r="AD201" s="86" ph="1"/>
      <c r="AE201" s="86" ph="1"/>
      <c r="AF201" s="86" ph="1"/>
      <c r="AG201" s="86" ph="1"/>
    </row>
    <row r="202" spans="27:33" ht="25.5" x14ac:dyDescent="0.35">
      <c r="AA202" s="86" ph="1"/>
      <c r="AB202" s="86" ph="1"/>
      <c r="AC202" s="86" ph="1"/>
      <c r="AD202" s="86" ph="1"/>
      <c r="AE202" s="86" ph="1"/>
      <c r="AF202" s="86" ph="1"/>
      <c r="AG202" s="86" ph="1"/>
    </row>
    <row r="203" spans="27:33" ht="25.5" x14ac:dyDescent="0.35">
      <c r="AA203" s="86" ph="1"/>
      <c r="AB203" s="86" ph="1"/>
      <c r="AC203" s="86" ph="1"/>
      <c r="AD203" s="86" ph="1"/>
      <c r="AE203" s="86" ph="1"/>
      <c r="AF203" s="86" ph="1"/>
      <c r="AG203" s="86" ph="1"/>
    </row>
    <row r="205" spans="27:33" ht="25.5" x14ac:dyDescent="0.35">
      <c r="AA205" s="86" ph="1"/>
      <c r="AB205" s="86" ph="1"/>
      <c r="AC205" s="86" ph="1"/>
      <c r="AD205" s="86" ph="1"/>
      <c r="AE205" s="86" ph="1"/>
      <c r="AF205" s="86" ph="1"/>
      <c r="AG205" s="86" ph="1"/>
    </row>
    <row r="207" spans="27:33" ht="25.5" x14ac:dyDescent="0.35">
      <c r="AA207" s="86" ph="1"/>
      <c r="AB207" s="86" ph="1"/>
      <c r="AC207" s="86" ph="1"/>
      <c r="AD207" s="86" ph="1"/>
      <c r="AE207" s="86" ph="1"/>
      <c r="AF207" s="86" ph="1"/>
      <c r="AG207" s="86" ph="1"/>
    </row>
    <row r="208" spans="27:33" ht="25.5" x14ac:dyDescent="0.35">
      <c r="AA208" s="86" ph="1"/>
      <c r="AB208" s="86" ph="1"/>
      <c r="AC208" s="86" ph="1"/>
      <c r="AD208" s="86" ph="1"/>
      <c r="AE208" s="86" ph="1"/>
      <c r="AF208" s="86" ph="1"/>
      <c r="AG208" s="86" ph="1"/>
    </row>
    <row r="209" spans="27:33" ht="25.5" x14ac:dyDescent="0.35">
      <c r="AA209" s="86" ph="1"/>
      <c r="AB209" s="86" ph="1"/>
      <c r="AC209" s="86" ph="1"/>
      <c r="AD209" s="86" ph="1"/>
      <c r="AE209" s="86" ph="1"/>
      <c r="AF209" s="86" ph="1"/>
      <c r="AG209" s="86" ph="1"/>
    </row>
    <row r="210" spans="27:33" ht="25.5" x14ac:dyDescent="0.35">
      <c r="AA210" s="86" ph="1"/>
      <c r="AB210" s="86" ph="1"/>
      <c r="AC210" s="86" ph="1"/>
      <c r="AD210" s="86" ph="1"/>
      <c r="AE210" s="86" ph="1"/>
      <c r="AF210" s="86" ph="1"/>
      <c r="AG210" s="86" ph="1"/>
    </row>
    <row r="213" spans="27:33" ht="25.5" x14ac:dyDescent="0.35">
      <c r="AA213" s="86" ph="1"/>
      <c r="AB213" s="86" ph="1"/>
      <c r="AC213" s="86" ph="1"/>
      <c r="AD213" s="86" ph="1"/>
      <c r="AE213" s="86" ph="1"/>
      <c r="AF213" s="86" ph="1"/>
      <c r="AG213" s="86" ph="1"/>
    </row>
    <row r="216" spans="27:33" ht="25.5" x14ac:dyDescent="0.35">
      <c r="AA216" s="86" ph="1"/>
      <c r="AB216" s="86" ph="1"/>
      <c r="AC216" s="86" ph="1"/>
      <c r="AD216" s="86" ph="1"/>
      <c r="AE216" s="86" ph="1"/>
      <c r="AF216" s="86" ph="1"/>
      <c r="AG216" s="86" ph="1"/>
    </row>
    <row r="217" spans="27:33" ht="25.5" x14ac:dyDescent="0.35">
      <c r="AA217" s="86" ph="1"/>
      <c r="AB217" s="86" ph="1"/>
      <c r="AC217" s="86" ph="1"/>
      <c r="AD217" s="86" ph="1"/>
      <c r="AE217" s="86" ph="1"/>
      <c r="AF217" s="86" ph="1"/>
      <c r="AG217" s="86" ph="1"/>
    </row>
    <row r="218" spans="27:33" ht="25.5" x14ac:dyDescent="0.35">
      <c r="AA218" s="86" ph="1"/>
      <c r="AB218" s="86" ph="1"/>
      <c r="AC218" s="86" ph="1"/>
      <c r="AD218" s="86" ph="1"/>
      <c r="AE218" s="86" ph="1"/>
      <c r="AF218" s="86" ph="1"/>
      <c r="AG218" s="86" ph="1"/>
    </row>
    <row r="219" spans="27:33" ht="25.5" x14ac:dyDescent="0.35">
      <c r="AA219" s="86" ph="1"/>
      <c r="AB219" s="86" ph="1"/>
      <c r="AC219" s="86" ph="1"/>
      <c r="AD219" s="86" ph="1"/>
      <c r="AE219" s="86" ph="1"/>
      <c r="AF219" s="86" ph="1"/>
      <c r="AG219" s="86" ph="1"/>
    </row>
    <row r="220" spans="27:33" ht="25.5" x14ac:dyDescent="0.35">
      <c r="AA220" s="86" ph="1"/>
      <c r="AB220" s="86" ph="1"/>
      <c r="AC220" s="86" ph="1"/>
      <c r="AD220" s="86" ph="1"/>
      <c r="AE220" s="86" ph="1"/>
      <c r="AF220" s="86" ph="1"/>
      <c r="AG220" s="86" ph="1"/>
    </row>
    <row r="221" spans="27:33" ht="25.5" x14ac:dyDescent="0.35">
      <c r="AA221" s="86" ph="1"/>
      <c r="AB221" s="86" ph="1"/>
      <c r="AC221" s="86" ph="1"/>
      <c r="AD221" s="86" ph="1"/>
      <c r="AE221" s="86" ph="1"/>
      <c r="AF221" s="86" ph="1"/>
      <c r="AG221" s="86" ph="1"/>
    </row>
    <row r="223" spans="27:33" ht="25.5" x14ac:dyDescent="0.35">
      <c r="AA223" s="86" ph="1"/>
      <c r="AB223" s="86" ph="1"/>
      <c r="AC223" s="86" ph="1"/>
      <c r="AD223" s="86" ph="1"/>
      <c r="AE223" s="86" ph="1"/>
      <c r="AF223" s="86" ph="1"/>
      <c r="AG223" s="86" ph="1"/>
    </row>
    <row r="224" spans="27:33" ht="25.5" x14ac:dyDescent="0.35">
      <c r="AA224" s="86" ph="1"/>
      <c r="AB224" s="86" ph="1"/>
      <c r="AC224" s="86" ph="1"/>
      <c r="AD224" s="86" ph="1"/>
      <c r="AE224" s="86" ph="1"/>
      <c r="AF224" s="86" ph="1"/>
      <c r="AG224" s="86" ph="1"/>
    </row>
    <row r="225" spans="27:33" ht="25.5" x14ac:dyDescent="0.35">
      <c r="AA225" s="86" ph="1"/>
      <c r="AB225" s="86" ph="1"/>
      <c r="AC225" s="86" ph="1"/>
      <c r="AD225" s="86" ph="1"/>
      <c r="AE225" s="86" ph="1"/>
      <c r="AF225" s="86" ph="1"/>
      <c r="AG225" s="86" ph="1"/>
    </row>
    <row r="226" spans="27:33" ht="25.5" x14ac:dyDescent="0.35">
      <c r="AA226" s="86" ph="1"/>
      <c r="AB226" s="86" ph="1"/>
      <c r="AC226" s="86" ph="1"/>
      <c r="AD226" s="86" ph="1"/>
      <c r="AE226" s="86" ph="1"/>
      <c r="AF226" s="86" ph="1"/>
      <c r="AG226" s="86" ph="1"/>
    </row>
    <row r="229" spans="27:33" ht="25.5" x14ac:dyDescent="0.35">
      <c r="AA229" s="86" ph="1"/>
      <c r="AB229" s="86" ph="1"/>
      <c r="AC229" s="86" ph="1"/>
      <c r="AD229" s="86" ph="1"/>
      <c r="AE229" s="86" ph="1"/>
      <c r="AF229" s="86" ph="1"/>
      <c r="AG229" s="86" ph="1"/>
    </row>
    <row r="230" spans="27:33" ht="25.5" x14ac:dyDescent="0.35">
      <c r="AA230" s="86" ph="1"/>
      <c r="AB230" s="86" ph="1"/>
      <c r="AC230" s="86" ph="1"/>
      <c r="AD230" s="86" ph="1"/>
      <c r="AE230" s="86" ph="1"/>
      <c r="AF230" s="86" ph="1"/>
      <c r="AG230" s="86" ph="1"/>
    </row>
    <row r="231" spans="27:33" ht="25.5" x14ac:dyDescent="0.35">
      <c r="AA231" s="86" ph="1"/>
      <c r="AB231" s="86" ph="1"/>
      <c r="AC231" s="86" ph="1"/>
      <c r="AD231" s="86" ph="1"/>
      <c r="AE231" s="86" ph="1"/>
      <c r="AF231" s="86" ph="1"/>
      <c r="AG231" s="86" ph="1"/>
    </row>
    <row r="232" spans="27:33" ht="25.5" x14ac:dyDescent="0.35">
      <c r="AA232" s="86" ph="1"/>
      <c r="AB232" s="86" ph="1"/>
      <c r="AC232" s="86" ph="1"/>
      <c r="AD232" s="86" ph="1"/>
      <c r="AE232" s="86" ph="1"/>
      <c r="AF232" s="86" ph="1"/>
      <c r="AG232" s="86" ph="1"/>
    </row>
    <row r="234" spans="27:33" ht="25.5" x14ac:dyDescent="0.35">
      <c r="AA234" s="86" ph="1"/>
      <c r="AB234" s="86" ph="1"/>
      <c r="AC234" s="86" ph="1"/>
      <c r="AD234" s="86" ph="1"/>
      <c r="AE234" s="86" ph="1"/>
      <c r="AF234" s="86" ph="1"/>
      <c r="AG234" s="86" ph="1"/>
    </row>
    <row r="235" spans="27:33" ht="25.5" x14ac:dyDescent="0.35">
      <c r="AA235" s="86" ph="1"/>
      <c r="AB235" s="86" ph="1"/>
      <c r="AC235" s="86" ph="1"/>
      <c r="AD235" s="86" ph="1"/>
      <c r="AE235" s="86" ph="1"/>
      <c r="AF235" s="86" ph="1"/>
      <c r="AG235" s="86" ph="1"/>
    </row>
    <row r="236" spans="27:33" ht="25.5" x14ac:dyDescent="0.35">
      <c r="AA236" s="86" ph="1"/>
      <c r="AB236" s="86" ph="1"/>
      <c r="AC236" s="86" ph="1"/>
      <c r="AD236" s="86" ph="1"/>
      <c r="AE236" s="86" ph="1"/>
      <c r="AF236" s="86" ph="1"/>
      <c r="AG236" s="86" ph="1"/>
    </row>
    <row r="237" spans="27:33" ht="25.5" x14ac:dyDescent="0.35">
      <c r="AA237" s="86" ph="1"/>
      <c r="AB237" s="86" ph="1"/>
      <c r="AC237" s="86" ph="1"/>
      <c r="AD237" s="86" ph="1"/>
      <c r="AE237" s="86" ph="1"/>
      <c r="AF237" s="86" ph="1"/>
      <c r="AG237" s="86" ph="1"/>
    </row>
    <row r="239" spans="27:33" ht="25.5" x14ac:dyDescent="0.35">
      <c r="AA239" s="86" ph="1"/>
      <c r="AB239" s="86" ph="1"/>
      <c r="AC239" s="86" ph="1"/>
      <c r="AD239" s="86" ph="1"/>
      <c r="AE239" s="86" ph="1"/>
      <c r="AF239" s="86" ph="1"/>
      <c r="AG239" s="86" ph="1"/>
    </row>
    <row r="240" spans="27:33" ht="25.5" x14ac:dyDescent="0.35">
      <c r="AA240" s="86" ph="1"/>
      <c r="AB240" s="86" ph="1"/>
      <c r="AC240" s="86" ph="1"/>
      <c r="AD240" s="86" ph="1"/>
      <c r="AE240" s="86" ph="1"/>
      <c r="AF240" s="86" ph="1"/>
      <c r="AG240" s="86" ph="1"/>
    </row>
    <row r="241" spans="27:33" ht="25.5" x14ac:dyDescent="0.35">
      <c r="AA241" s="86" ph="1"/>
      <c r="AB241" s="86" ph="1"/>
      <c r="AC241" s="86" ph="1"/>
      <c r="AD241" s="86" ph="1"/>
      <c r="AE241" s="86" ph="1"/>
      <c r="AF241" s="86" ph="1"/>
      <c r="AG241" s="86" ph="1"/>
    </row>
    <row r="242" spans="27:33" ht="25.5" x14ac:dyDescent="0.35">
      <c r="AA242" s="86" ph="1"/>
      <c r="AB242" s="86" ph="1"/>
      <c r="AC242" s="86" ph="1"/>
      <c r="AD242" s="86" ph="1"/>
      <c r="AE242" s="86" ph="1"/>
      <c r="AF242" s="86" ph="1"/>
      <c r="AG242" s="86" ph="1"/>
    </row>
    <row r="244" spans="27:33" ht="25.5" x14ac:dyDescent="0.35">
      <c r="AA244" s="86" ph="1"/>
      <c r="AB244" s="86" ph="1"/>
      <c r="AC244" s="86" ph="1"/>
      <c r="AD244" s="86" ph="1"/>
      <c r="AE244" s="86" ph="1"/>
      <c r="AF244" s="86" ph="1"/>
      <c r="AG244" s="86" ph="1"/>
    </row>
    <row r="245" spans="27:33" ht="25.5" x14ac:dyDescent="0.35">
      <c r="AA245" s="86" ph="1"/>
      <c r="AB245" s="86" ph="1"/>
      <c r="AC245" s="86" ph="1"/>
      <c r="AD245" s="86" ph="1"/>
      <c r="AE245" s="86" ph="1"/>
      <c r="AF245" s="86" ph="1"/>
      <c r="AG245" s="86" ph="1"/>
    </row>
    <row r="247" spans="27:33" ht="25.5" x14ac:dyDescent="0.35">
      <c r="AA247" s="86" ph="1"/>
      <c r="AB247" s="86" ph="1"/>
      <c r="AC247" s="86" ph="1"/>
      <c r="AD247" s="86" ph="1"/>
      <c r="AE247" s="86" ph="1"/>
      <c r="AF247" s="86" ph="1"/>
      <c r="AG247" s="86" ph="1"/>
    </row>
    <row r="248" spans="27:33" ht="25.5" x14ac:dyDescent="0.35">
      <c r="AA248" s="86" ph="1"/>
      <c r="AB248" s="86" ph="1"/>
      <c r="AC248" s="86" ph="1"/>
      <c r="AD248" s="86" ph="1"/>
      <c r="AE248" s="86" ph="1"/>
      <c r="AF248" s="86" ph="1"/>
      <c r="AG248" s="86" ph="1"/>
    </row>
    <row r="249" spans="27:33" ht="25.5" x14ac:dyDescent="0.35">
      <c r="AA249" s="86" ph="1"/>
      <c r="AB249" s="86" ph="1"/>
      <c r="AC249" s="86" ph="1"/>
      <c r="AD249" s="86" ph="1"/>
      <c r="AE249" s="86" ph="1"/>
      <c r="AF249" s="86" ph="1"/>
      <c r="AG249" s="86" ph="1"/>
    </row>
    <row r="250" spans="27:33" ht="25.5" x14ac:dyDescent="0.35">
      <c r="AA250" s="86" ph="1"/>
      <c r="AB250" s="86" ph="1"/>
      <c r="AC250" s="86" ph="1"/>
      <c r="AD250" s="86" ph="1"/>
      <c r="AE250" s="86" ph="1"/>
      <c r="AF250" s="86" ph="1"/>
      <c r="AG250" s="86" ph="1"/>
    </row>
    <row r="251" spans="27:33" ht="25.5" x14ac:dyDescent="0.35">
      <c r="AA251" s="86" ph="1"/>
      <c r="AB251" s="86" ph="1"/>
      <c r="AC251" s="86" ph="1"/>
      <c r="AD251" s="86" ph="1"/>
      <c r="AE251" s="86" ph="1"/>
      <c r="AF251" s="86" ph="1"/>
      <c r="AG251" s="86" ph="1"/>
    </row>
    <row r="252" spans="27:33" ht="25.5" x14ac:dyDescent="0.35">
      <c r="AA252" s="86" ph="1"/>
      <c r="AB252" s="86" ph="1"/>
      <c r="AC252" s="86" ph="1"/>
      <c r="AD252" s="86" ph="1"/>
      <c r="AE252" s="86" ph="1"/>
      <c r="AF252" s="86" ph="1"/>
      <c r="AG252" s="86" ph="1"/>
    </row>
    <row r="254" spans="27:33" ht="25.5" x14ac:dyDescent="0.35">
      <c r="AA254" s="86" ph="1"/>
      <c r="AB254" s="86" ph="1"/>
      <c r="AC254" s="86" ph="1"/>
      <c r="AD254" s="86" ph="1"/>
      <c r="AE254" s="86" ph="1"/>
      <c r="AF254" s="86" ph="1"/>
      <c r="AG254" s="86" ph="1"/>
    </row>
    <row r="255" spans="27:33" ht="25.5" x14ac:dyDescent="0.35">
      <c r="AA255" s="86" ph="1"/>
      <c r="AB255" s="86" ph="1"/>
      <c r="AC255" s="86" ph="1"/>
      <c r="AD255" s="86" ph="1"/>
      <c r="AE255" s="86" ph="1"/>
      <c r="AF255" s="86" ph="1"/>
      <c r="AG255" s="86" ph="1"/>
    </row>
    <row r="256" spans="27:33" ht="25.5" x14ac:dyDescent="0.35">
      <c r="AA256" s="86" ph="1"/>
      <c r="AB256" s="86" ph="1"/>
      <c r="AC256" s="86" ph="1"/>
      <c r="AD256" s="86" ph="1"/>
      <c r="AE256" s="86" ph="1"/>
      <c r="AF256" s="86" ph="1"/>
      <c r="AG256" s="86" ph="1"/>
    </row>
    <row r="257" spans="27:33" ht="25.5" x14ac:dyDescent="0.35">
      <c r="AA257" s="86" ph="1"/>
      <c r="AB257" s="86" ph="1"/>
      <c r="AC257" s="86" ph="1"/>
      <c r="AD257" s="86" ph="1"/>
      <c r="AE257" s="86" ph="1"/>
      <c r="AF257" s="86" ph="1"/>
      <c r="AG257" s="86" ph="1"/>
    </row>
    <row r="260" spans="27:33" ht="25.5" x14ac:dyDescent="0.35">
      <c r="AA260" s="86" ph="1"/>
      <c r="AB260" s="86" ph="1"/>
      <c r="AC260" s="86" ph="1"/>
      <c r="AD260" s="86" ph="1"/>
      <c r="AE260" s="86" ph="1"/>
      <c r="AF260" s="86" ph="1"/>
      <c r="AG260" s="86" ph="1"/>
    </row>
    <row r="261" spans="27:33" ht="25.5" x14ac:dyDescent="0.35">
      <c r="AA261" s="86" ph="1"/>
      <c r="AB261" s="86" ph="1"/>
      <c r="AC261" s="86" ph="1"/>
      <c r="AD261" s="86" ph="1"/>
      <c r="AE261" s="86" ph="1"/>
      <c r="AF261" s="86" ph="1"/>
      <c r="AG261" s="86" ph="1"/>
    </row>
    <row r="262" spans="27:33" ht="25.5" x14ac:dyDescent="0.35">
      <c r="AA262" s="86" ph="1"/>
      <c r="AB262" s="86" ph="1"/>
      <c r="AC262" s="86" ph="1"/>
      <c r="AD262" s="86" ph="1"/>
      <c r="AE262" s="86" ph="1"/>
      <c r="AF262" s="86" ph="1"/>
      <c r="AG262" s="86" ph="1"/>
    </row>
    <row r="263" spans="27:33" ht="25.5" x14ac:dyDescent="0.35">
      <c r="AA263" s="86" ph="1"/>
      <c r="AB263" s="86" ph="1"/>
      <c r="AC263" s="86" ph="1"/>
      <c r="AD263" s="86" ph="1"/>
      <c r="AE263" s="86" ph="1"/>
      <c r="AF263" s="86" ph="1"/>
      <c r="AG263" s="86" ph="1"/>
    </row>
    <row r="265" spans="27:33" ht="25.5" x14ac:dyDescent="0.35">
      <c r="AA265" s="86" ph="1"/>
      <c r="AB265" s="86" ph="1"/>
      <c r="AC265" s="86" ph="1"/>
      <c r="AD265" s="86" ph="1"/>
      <c r="AE265" s="86" ph="1"/>
      <c r="AF265" s="86" ph="1"/>
      <c r="AG265" s="86" ph="1"/>
    </row>
    <row r="266" spans="27:33" ht="25.5" x14ac:dyDescent="0.35">
      <c r="AA266" s="86" ph="1"/>
      <c r="AB266" s="86" ph="1"/>
      <c r="AC266" s="86" ph="1"/>
      <c r="AD266" s="86" ph="1"/>
      <c r="AE266" s="86" ph="1"/>
      <c r="AF266" s="86" ph="1"/>
      <c r="AG266" s="86" ph="1"/>
    </row>
    <row r="267" spans="27:33" ht="25.5" x14ac:dyDescent="0.35">
      <c r="AA267" s="86" ph="1"/>
      <c r="AB267" s="86" ph="1"/>
      <c r="AC267" s="86" ph="1"/>
      <c r="AD267" s="86" ph="1"/>
      <c r="AE267" s="86" ph="1"/>
      <c r="AF267" s="86" ph="1"/>
      <c r="AG267" s="86" ph="1"/>
    </row>
    <row r="268" spans="27:33" ht="25.5" x14ac:dyDescent="0.35">
      <c r="AA268" s="86" ph="1"/>
      <c r="AB268" s="86" ph="1"/>
      <c r="AC268" s="86" ph="1"/>
      <c r="AD268" s="86" ph="1"/>
      <c r="AE268" s="86" ph="1"/>
      <c r="AF268" s="86" ph="1"/>
      <c r="AG268" s="86" ph="1"/>
    </row>
    <row r="270" spans="27:33" ht="25.5" x14ac:dyDescent="0.35">
      <c r="AA270" s="86" ph="1"/>
      <c r="AB270" s="86" ph="1"/>
      <c r="AC270" s="86" ph="1"/>
      <c r="AD270" s="86" ph="1"/>
      <c r="AE270" s="86" ph="1"/>
      <c r="AF270" s="86" ph="1"/>
      <c r="AG270" s="86" ph="1"/>
    </row>
    <row r="272" spans="27:33" ht="25.5" x14ac:dyDescent="0.35">
      <c r="AA272" s="86" ph="1"/>
      <c r="AB272" s="86" ph="1"/>
      <c r="AC272" s="86" ph="1"/>
      <c r="AD272" s="86" ph="1"/>
      <c r="AE272" s="86" ph="1"/>
      <c r="AF272" s="86" ph="1"/>
      <c r="AG272" s="86" ph="1"/>
    </row>
    <row r="273" spans="27:33" ht="25.5" x14ac:dyDescent="0.35">
      <c r="AA273" s="86" ph="1"/>
      <c r="AB273" s="86" ph="1"/>
      <c r="AC273" s="86" ph="1"/>
      <c r="AD273" s="86" ph="1"/>
      <c r="AE273" s="86" ph="1"/>
      <c r="AF273" s="86" ph="1"/>
      <c r="AG273" s="86" ph="1"/>
    </row>
    <row r="274" spans="27:33" ht="25.5" x14ac:dyDescent="0.35">
      <c r="AA274" s="86" ph="1"/>
      <c r="AB274" s="86" ph="1"/>
      <c r="AC274" s="86" ph="1"/>
      <c r="AD274" s="86" ph="1"/>
      <c r="AE274" s="86" ph="1"/>
      <c r="AF274" s="86" ph="1"/>
      <c r="AG274" s="86" ph="1"/>
    </row>
    <row r="276" spans="27:33" ht="25.5" x14ac:dyDescent="0.35">
      <c r="AA276" s="86" ph="1"/>
      <c r="AB276" s="86" ph="1"/>
      <c r="AC276" s="86" ph="1"/>
      <c r="AD276" s="86" ph="1"/>
      <c r="AE276" s="86" ph="1"/>
      <c r="AF276" s="86" ph="1"/>
      <c r="AG276" s="86" ph="1"/>
    </row>
    <row r="277" spans="27:33" ht="25.5" x14ac:dyDescent="0.35">
      <c r="AA277" s="86" ph="1"/>
      <c r="AB277" s="86" ph="1"/>
      <c r="AC277" s="86" ph="1"/>
      <c r="AD277" s="86" ph="1"/>
      <c r="AE277" s="86" ph="1"/>
      <c r="AF277" s="86" ph="1"/>
      <c r="AG277" s="86" ph="1"/>
    </row>
    <row r="278" spans="27:33" ht="25.5" x14ac:dyDescent="0.35">
      <c r="AA278" s="86" ph="1"/>
      <c r="AB278" s="86" ph="1"/>
      <c r="AC278" s="86" ph="1"/>
      <c r="AD278" s="86" ph="1"/>
      <c r="AE278" s="86" ph="1"/>
      <c r="AF278" s="86" ph="1"/>
      <c r="AG278" s="86" ph="1"/>
    </row>
    <row r="279" spans="27:33" ht="25.5" x14ac:dyDescent="0.35">
      <c r="AA279" s="86" ph="1"/>
      <c r="AB279" s="86" ph="1"/>
      <c r="AC279" s="86" ph="1"/>
      <c r="AD279" s="86" ph="1"/>
      <c r="AE279" s="86" ph="1"/>
      <c r="AF279" s="86" ph="1"/>
      <c r="AG279" s="86" ph="1"/>
    </row>
    <row r="281" spans="27:33" ht="25.5" x14ac:dyDescent="0.35">
      <c r="AA281" s="86" ph="1"/>
      <c r="AB281" s="86" ph="1"/>
      <c r="AC281" s="86" ph="1"/>
      <c r="AD281" s="86" ph="1"/>
      <c r="AE281" s="86" ph="1"/>
      <c r="AF281" s="86" ph="1"/>
      <c r="AG281" s="86" ph="1"/>
    </row>
    <row r="283" spans="27:33" ht="25.5" x14ac:dyDescent="0.35">
      <c r="AA283" s="86" ph="1"/>
      <c r="AB283" s="86" ph="1"/>
      <c r="AC283" s="86" ph="1"/>
      <c r="AD283" s="86" ph="1"/>
      <c r="AE283" s="86" ph="1"/>
      <c r="AF283" s="86" ph="1"/>
      <c r="AG283" s="86" ph="1"/>
    </row>
    <row r="284" spans="27:33" ht="25.5" x14ac:dyDescent="0.35">
      <c r="AA284" s="86" ph="1"/>
      <c r="AB284" s="86" ph="1"/>
      <c r="AC284" s="86" ph="1"/>
      <c r="AD284" s="86" ph="1"/>
      <c r="AE284" s="86" ph="1"/>
      <c r="AF284" s="86" ph="1"/>
      <c r="AG284" s="86" ph="1"/>
    </row>
    <row r="285" spans="27:33" ht="25.5" x14ac:dyDescent="0.35">
      <c r="AA285" s="86" ph="1"/>
      <c r="AB285" s="86" ph="1"/>
      <c r="AC285" s="86" ph="1"/>
      <c r="AD285" s="86" ph="1"/>
      <c r="AE285" s="86" ph="1"/>
      <c r="AF285" s="86" ph="1"/>
      <c r="AG285" s="86" ph="1"/>
    </row>
    <row r="286" spans="27:33" ht="25.5" x14ac:dyDescent="0.35">
      <c r="AA286" s="86" ph="1"/>
      <c r="AB286" s="86" ph="1"/>
      <c r="AC286" s="86" ph="1"/>
      <c r="AD286" s="86" ph="1"/>
      <c r="AE286" s="86" ph="1"/>
      <c r="AF286" s="86" ph="1"/>
      <c r="AG286" s="86" ph="1"/>
    </row>
    <row r="287" spans="27:33" ht="25.5" x14ac:dyDescent="0.35">
      <c r="AA287" s="86" ph="1"/>
      <c r="AB287" s="86" ph="1"/>
      <c r="AC287" s="86" ph="1"/>
      <c r="AD287" s="86" ph="1"/>
      <c r="AE287" s="86" ph="1"/>
      <c r="AF287" s="86" ph="1"/>
      <c r="AG287" s="86" ph="1"/>
    </row>
    <row r="288" spans="27:33" ht="25.5" x14ac:dyDescent="0.35">
      <c r="AA288" s="86" ph="1"/>
      <c r="AB288" s="86" ph="1"/>
      <c r="AC288" s="86" ph="1"/>
      <c r="AD288" s="86" ph="1"/>
      <c r="AE288" s="86" ph="1"/>
      <c r="AF288" s="86" ph="1"/>
      <c r="AG288" s="86" ph="1"/>
    </row>
    <row r="290" spans="27:33" ht="25.5" x14ac:dyDescent="0.35">
      <c r="AA290" s="86" ph="1"/>
      <c r="AB290" s="86" ph="1"/>
      <c r="AC290" s="86" ph="1"/>
      <c r="AD290" s="86" ph="1"/>
      <c r="AE290" s="86" ph="1"/>
      <c r="AF290" s="86" ph="1"/>
      <c r="AG290" s="86" ph="1"/>
    </row>
    <row r="292" spans="27:33" ht="25.5" x14ac:dyDescent="0.35">
      <c r="AA292" s="86" ph="1"/>
      <c r="AB292" s="86" ph="1"/>
      <c r="AC292" s="86" ph="1"/>
      <c r="AD292" s="86" ph="1"/>
      <c r="AE292" s="86" ph="1"/>
      <c r="AF292" s="86" ph="1"/>
      <c r="AG292" s="86" ph="1"/>
    </row>
    <row r="293" spans="27:33" ht="25.5" x14ac:dyDescent="0.35">
      <c r="AA293" s="86" ph="1"/>
      <c r="AB293" s="86" ph="1"/>
      <c r="AC293" s="86" ph="1"/>
      <c r="AD293" s="86" ph="1"/>
      <c r="AE293" s="86" ph="1"/>
      <c r="AF293" s="86" ph="1"/>
      <c r="AG293" s="86" ph="1"/>
    </row>
    <row r="294" spans="27:33" ht="25.5" x14ac:dyDescent="0.35">
      <c r="AA294" s="86" ph="1"/>
      <c r="AB294" s="86" ph="1"/>
      <c r="AC294" s="86" ph="1"/>
      <c r="AD294" s="86" ph="1"/>
      <c r="AE294" s="86" ph="1"/>
      <c r="AF294" s="86" ph="1"/>
      <c r="AG294" s="86" ph="1"/>
    </row>
    <row r="296" spans="27:33" ht="25.5" x14ac:dyDescent="0.35">
      <c r="AA296" s="86" ph="1"/>
      <c r="AB296" s="86" ph="1"/>
      <c r="AC296" s="86" ph="1"/>
      <c r="AD296" s="86" ph="1"/>
      <c r="AE296" s="86" ph="1"/>
      <c r="AF296" s="86" ph="1"/>
      <c r="AG296" s="86" ph="1"/>
    </row>
    <row r="297" spans="27:33" ht="25.5" x14ac:dyDescent="0.35">
      <c r="AA297" s="86" ph="1"/>
      <c r="AB297" s="86" ph="1"/>
      <c r="AC297" s="86" ph="1"/>
      <c r="AD297" s="86" ph="1"/>
      <c r="AE297" s="86" ph="1"/>
      <c r="AF297" s="86" ph="1"/>
      <c r="AG297" s="86" ph="1"/>
    </row>
    <row r="298" spans="27:33" ht="25.5" x14ac:dyDescent="0.35">
      <c r="AA298" s="86" ph="1"/>
      <c r="AB298" s="86" ph="1"/>
      <c r="AC298" s="86" ph="1"/>
      <c r="AD298" s="86" ph="1"/>
      <c r="AE298" s="86" ph="1"/>
      <c r="AF298" s="86" ph="1"/>
      <c r="AG298" s="86" ph="1"/>
    </row>
    <row r="299" spans="27:33" ht="25.5" x14ac:dyDescent="0.35">
      <c r="AA299" s="86" ph="1"/>
      <c r="AB299" s="86" ph="1"/>
      <c r="AC299" s="86" ph="1"/>
      <c r="AD299" s="86" ph="1"/>
      <c r="AE299" s="86" ph="1"/>
      <c r="AF299" s="86" ph="1"/>
      <c r="AG299" s="86" ph="1"/>
    </row>
    <row r="301" spans="27:33" ht="25.5" x14ac:dyDescent="0.35">
      <c r="AA301" s="86" ph="1"/>
      <c r="AB301" s="86" ph="1"/>
      <c r="AC301" s="86" ph="1"/>
      <c r="AD301" s="86" ph="1"/>
      <c r="AE301" s="86" ph="1"/>
      <c r="AF301" s="86" ph="1"/>
      <c r="AG301" s="86" ph="1"/>
    </row>
    <row r="303" spans="27:33" ht="25.5" x14ac:dyDescent="0.35">
      <c r="AA303" s="86" ph="1"/>
      <c r="AB303" s="86" ph="1"/>
      <c r="AC303" s="86" ph="1"/>
      <c r="AD303" s="86" ph="1"/>
      <c r="AE303" s="86" ph="1"/>
      <c r="AF303" s="86" ph="1"/>
      <c r="AG303" s="86" ph="1"/>
    </row>
    <row r="304" spans="27:33" ht="25.5" x14ac:dyDescent="0.35">
      <c r="AA304" s="86" ph="1"/>
      <c r="AB304" s="86" ph="1"/>
      <c r="AC304" s="86" ph="1"/>
      <c r="AD304" s="86" ph="1"/>
      <c r="AE304" s="86" ph="1"/>
      <c r="AF304" s="86" ph="1"/>
      <c r="AG304" s="86" ph="1"/>
    </row>
    <row r="305" spans="27:33" ht="25.5" x14ac:dyDescent="0.35">
      <c r="AA305" s="86" ph="1"/>
      <c r="AB305" s="86" ph="1"/>
      <c r="AC305" s="86" ph="1"/>
      <c r="AD305" s="86" ph="1"/>
      <c r="AE305" s="86" ph="1"/>
      <c r="AF305" s="86" ph="1"/>
      <c r="AG305" s="86" ph="1"/>
    </row>
    <row r="306" spans="27:33" ht="25.5" x14ac:dyDescent="0.35">
      <c r="AA306" s="86" ph="1"/>
      <c r="AB306" s="86" ph="1"/>
      <c r="AC306" s="86" ph="1"/>
      <c r="AD306" s="86" ph="1"/>
      <c r="AE306" s="86" ph="1"/>
      <c r="AF306" s="86" ph="1"/>
      <c r="AG306" s="86" ph="1"/>
    </row>
    <row r="308" spans="27:33" ht="25.5" x14ac:dyDescent="0.35">
      <c r="AA308" s="86" ph="1"/>
      <c r="AB308" s="86" ph="1"/>
      <c r="AC308" s="86" ph="1"/>
      <c r="AD308" s="86" ph="1"/>
      <c r="AE308" s="86" ph="1"/>
      <c r="AF308" s="86" ph="1"/>
      <c r="AG308" s="86" ph="1"/>
    </row>
    <row r="309" spans="27:33" ht="25.5" x14ac:dyDescent="0.35">
      <c r="AA309" s="86" ph="1"/>
      <c r="AB309" s="86" ph="1"/>
      <c r="AC309" s="86" ph="1"/>
      <c r="AD309" s="86" ph="1"/>
      <c r="AE309" s="86" ph="1"/>
      <c r="AF309" s="86" ph="1"/>
      <c r="AG309" s="86" ph="1"/>
    </row>
    <row r="310" spans="27:33" ht="25.5" x14ac:dyDescent="0.35">
      <c r="AA310" s="86" ph="1"/>
      <c r="AB310" s="86" ph="1"/>
      <c r="AC310" s="86" ph="1"/>
      <c r="AD310" s="86" ph="1"/>
      <c r="AE310" s="86" ph="1"/>
      <c r="AF310" s="86" ph="1"/>
      <c r="AG310" s="86" ph="1"/>
    </row>
    <row r="311" spans="27:33" ht="25.5" x14ac:dyDescent="0.35">
      <c r="AA311" s="86" ph="1"/>
      <c r="AB311" s="86" ph="1"/>
      <c r="AC311" s="86" ph="1"/>
      <c r="AD311" s="86" ph="1"/>
      <c r="AE311" s="86" ph="1"/>
      <c r="AF311" s="86" ph="1"/>
      <c r="AG311" s="86" ph="1"/>
    </row>
    <row r="313" spans="27:33" ht="25.5" x14ac:dyDescent="0.35">
      <c r="AA313" s="86" ph="1"/>
      <c r="AB313" s="86" ph="1"/>
      <c r="AC313" s="86" ph="1"/>
      <c r="AD313" s="86" ph="1"/>
      <c r="AE313" s="86" ph="1"/>
      <c r="AF313" s="86" ph="1"/>
      <c r="AG313" s="86" ph="1"/>
    </row>
    <row r="314" spans="27:33" ht="25.5" x14ac:dyDescent="0.35">
      <c r="AA314" s="86" ph="1"/>
      <c r="AB314" s="86" ph="1"/>
      <c r="AC314" s="86" ph="1"/>
      <c r="AD314" s="86" ph="1"/>
      <c r="AE314" s="86" ph="1"/>
      <c r="AF314" s="86" ph="1"/>
      <c r="AG314" s="86" ph="1"/>
    </row>
    <row r="315" spans="27:33" ht="25.5" x14ac:dyDescent="0.35">
      <c r="AA315" s="86" ph="1"/>
      <c r="AB315" s="86" ph="1"/>
      <c r="AC315" s="86" ph="1"/>
      <c r="AD315" s="86" ph="1"/>
      <c r="AE315" s="86" ph="1"/>
      <c r="AF315" s="86" ph="1"/>
      <c r="AG315" s="86" ph="1"/>
    </row>
    <row r="316" spans="27:33" ht="25.5" x14ac:dyDescent="0.35">
      <c r="AA316" s="86" ph="1"/>
      <c r="AB316" s="86" ph="1"/>
      <c r="AC316" s="86" ph="1"/>
      <c r="AD316" s="86" ph="1"/>
      <c r="AE316" s="86" ph="1"/>
      <c r="AF316" s="86" ph="1"/>
      <c r="AG316" s="86" ph="1"/>
    </row>
    <row r="317" spans="27:33" ht="25.5" x14ac:dyDescent="0.35">
      <c r="AA317" s="86" ph="1"/>
      <c r="AB317" s="86" ph="1"/>
      <c r="AC317" s="86" ph="1"/>
      <c r="AD317" s="86" ph="1"/>
      <c r="AE317" s="86" ph="1"/>
      <c r="AF317" s="86" ph="1"/>
      <c r="AG317" s="86" ph="1"/>
    </row>
    <row r="318" spans="27:33" ht="25.5" x14ac:dyDescent="0.35">
      <c r="AA318" s="86" ph="1"/>
      <c r="AB318" s="86" ph="1"/>
      <c r="AC318" s="86" ph="1"/>
      <c r="AD318" s="86" ph="1"/>
      <c r="AE318" s="86" ph="1"/>
      <c r="AF318" s="86" ph="1"/>
      <c r="AG318" s="86" ph="1"/>
    </row>
    <row r="319" spans="27:33" ht="25.5" x14ac:dyDescent="0.35">
      <c r="AA319" s="86" ph="1"/>
      <c r="AB319" s="86" ph="1"/>
      <c r="AC319" s="86" ph="1"/>
      <c r="AD319" s="86" ph="1"/>
      <c r="AE319" s="86" ph="1"/>
      <c r="AF319" s="86" ph="1"/>
      <c r="AG319" s="86" ph="1"/>
    </row>
    <row r="321" spans="27:33" ht="25.5" x14ac:dyDescent="0.35">
      <c r="AA321" s="86" ph="1"/>
      <c r="AB321" s="86" ph="1"/>
      <c r="AC321" s="86" ph="1"/>
      <c r="AD321" s="86" ph="1"/>
      <c r="AE321" s="86" ph="1"/>
      <c r="AF321" s="86" ph="1"/>
      <c r="AG321" s="86" ph="1"/>
    </row>
    <row r="322" spans="27:33" ht="25.5" x14ac:dyDescent="0.35">
      <c r="AA322" s="86" ph="1"/>
      <c r="AB322" s="86" ph="1"/>
      <c r="AC322" s="86" ph="1"/>
      <c r="AD322" s="86" ph="1"/>
      <c r="AE322" s="86" ph="1"/>
      <c r="AF322" s="86" ph="1"/>
      <c r="AG322" s="86" ph="1"/>
    </row>
    <row r="323" spans="27:33" ht="25.5" x14ac:dyDescent="0.35">
      <c r="AA323" s="86" ph="1"/>
      <c r="AB323" s="86" ph="1"/>
      <c r="AC323" s="86" ph="1"/>
      <c r="AD323" s="86" ph="1"/>
      <c r="AE323" s="86" ph="1"/>
      <c r="AF323" s="86" ph="1"/>
      <c r="AG323" s="86" ph="1"/>
    </row>
    <row r="324" spans="27:33" ht="25.5" x14ac:dyDescent="0.35">
      <c r="AA324" s="86" ph="1"/>
      <c r="AB324" s="86" ph="1"/>
      <c r="AC324" s="86" ph="1"/>
      <c r="AD324" s="86" ph="1"/>
      <c r="AE324" s="86" ph="1"/>
      <c r="AF324" s="86" ph="1"/>
      <c r="AG324" s="86" ph="1"/>
    </row>
    <row r="326" spans="27:33" ht="25.5" x14ac:dyDescent="0.35">
      <c r="AA326" s="86" ph="1"/>
      <c r="AB326" s="86" ph="1"/>
      <c r="AC326" s="86" ph="1"/>
      <c r="AD326" s="86" ph="1"/>
      <c r="AE326" s="86" ph="1"/>
      <c r="AF326" s="86" ph="1"/>
      <c r="AG326" s="86" ph="1"/>
    </row>
    <row r="328" spans="27:33" ht="25.5" x14ac:dyDescent="0.35">
      <c r="AA328" s="86" ph="1"/>
      <c r="AB328" s="86" ph="1"/>
      <c r="AC328" s="86" ph="1"/>
      <c r="AD328" s="86" ph="1"/>
      <c r="AE328" s="86" ph="1"/>
      <c r="AF328" s="86" ph="1"/>
      <c r="AG328" s="86" ph="1"/>
    </row>
    <row r="329" spans="27:33" ht="25.5" x14ac:dyDescent="0.35">
      <c r="AA329" s="86" ph="1"/>
      <c r="AB329" s="86" ph="1"/>
      <c r="AC329" s="86" ph="1"/>
      <c r="AD329" s="86" ph="1"/>
      <c r="AE329" s="86" ph="1"/>
      <c r="AF329" s="86" ph="1"/>
      <c r="AG329" s="86" ph="1"/>
    </row>
    <row r="330" spans="27:33" ht="25.5" x14ac:dyDescent="0.35">
      <c r="AA330" s="86" ph="1"/>
      <c r="AB330" s="86" ph="1"/>
      <c r="AC330" s="86" ph="1"/>
      <c r="AD330" s="86" ph="1"/>
      <c r="AE330" s="86" ph="1"/>
      <c r="AF330" s="86" ph="1"/>
      <c r="AG330" s="86" ph="1"/>
    </row>
    <row r="331" spans="27:33" ht="25.5" x14ac:dyDescent="0.35">
      <c r="AA331" s="86" ph="1"/>
      <c r="AB331" s="86" ph="1"/>
      <c r="AC331" s="86" ph="1"/>
      <c r="AD331" s="86" ph="1"/>
      <c r="AE331" s="86" ph="1"/>
      <c r="AF331" s="86" ph="1"/>
      <c r="AG331" s="86" ph="1"/>
    </row>
    <row r="333" spans="27:33" ht="25.5" x14ac:dyDescent="0.35">
      <c r="AA333" s="86" ph="1"/>
      <c r="AB333" s="86" ph="1"/>
      <c r="AC333" s="86" ph="1"/>
      <c r="AD333" s="86" ph="1"/>
      <c r="AE333" s="86" ph="1"/>
      <c r="AF333" s="86" ph="1"/>
      <c r="AG333" s="86" ph="1"/>
    </row>
    <row r="334" spans="27:33" ht="25.5" x14ac:dyDescent="0.35">
      <c r="AA334" s="86" ph="1"/>
      <c r="AB334" s="86" ph="1"/>
      <c r="AC334" s="86" ph="1"/>
      <c r="AD334" s="86" ph="1"/>
      <c r="AE334" s="86" ph="1"/>
      <c r="AF334" s="86" ph="1"/>
      <c r="AG334" s="86" ph="1"/>
    </row>
    <row r="335" spans="27:33" ht="25.5" x14ac:dyDescent="0.35">
      <c r="AA335" s="86" ph="1"/>
      <c r="AB335" s="86" ph="1"/>
      <c r="AC335" s="86" ph="1"/>
      <c r="AD335" s="86" ph="1"/>
      <c r="AE335" s="86" ph="1"/>
      <c r="AF335" s="86" ph="1"/>
      <c r="AG335" s="86" ph="1"/>
    </row>
    <row r="336" spans="27:33" ht="25.5" x14ac:dyDescent="0.35">
      <c r="AA336" s="86" ph="1"/>
      <c r="AB336" s="86" ph="1"/>
      <c r="AC336" s="86" ph="1"/>
      <c r="AD336" s="86" ph="1"/>
      <c r="AE336" s="86" ph="1"/>
      <c r="AF336" s="86" ph="1"/>
      <c r="AG336" s="86" ph="1"/>
    </row>
    <row r="338" spans="27:33" ht="25.5" x14ac:dyDescent="0.35">
      <c r="AA338" s="86" ph="1"/>
      <c r="AB338" s="86" ph="1"/>
      <c r="AC338" s="86" ph="1"/>
      <c r="AD338" s="86" ph="1"/>
      <c r="AE338" s="86" ph="1"/>
      <c r="AF338" s="86" ph="1"/>
      <c r="AG338" s="86" ph="1"/>
    </row>
    <row r="339" spans="27:33" ht="25.5" x14ac:dyDescent="0.35">
      <c r="AA339" s="86" ph="1"/>
      <c r="AB339" s="86" ph="1"/>
      <c r="AC339" s="86" ph="1"/>
      <c r="AD339" s="86" ph="1"/>
      <c r="AE339" s="86" ph="1"/>
      <c r="AF339" s="86" ph="1"/>
      <c r="AG339" s="86" ph="1"/>
    </row>
    <row r="340" spans="27:33" ht="25.5" x14ac:dyDescent="0.35">
      <c r="AA340" s="86" ph="1"/>
      <c r="AB340" s="86" ph="1"/>
      <c r="AC340" s="86" ph="1"/>
      <c r="AD340" s="86" ph="1"/>
      <c r="AE340" s="86" ph="1"/>
      <c r="AF340" s="86" ph="1"/>
      <c r="AG340" s="86" ph="1"/>
    </row>
    <row r="341" spans="27:33" ht="25.5" x14ac:dyDescent="0.35">
      <c r="AA341" s="86" ph="1"/>
      <c r="AB341" s="86" ph="1"/>
      <c r="AC341" s="86" ph="1"/>
      <c r="AD341" s="86" ph="1"/>
      <c r="AE341" s="86" ph="1"/>
      <c r="AF341" s="86" ph="1"/>
      <c r="AG341" s="86" ph="1"/>
    </row>
    <row r="342" spans="27:33" ht="25.5" x14ac:dyDescent="0.35">
      <c r="AA342" s="86" ph="1"/>
      <c r="AB342" s="86" ph="1"/>
      <c r="AC342" s="86" ph="1"/>
      <c r="AD342" s="86" ph="1"/>
      <c r="AE342" s="86" ph="1"/>
      <c r="AF342" s="86" ph="1"/>
      <c r="AG342" s="86" ph="1"/>
    </row>
  </sheetData>
  <sheetProtection sheet="1" insertRows="0"/>
  <protectedRanges>
    <protectedRange sqref="G2:Y5 U9:Y9 AG2:AX6 AG7:AM8 AS7:AX8 AG9:AX10 BS14:BU33 BN14:BP33 BF56:CI65 D56:AD65 D43:AA52 AG38:AK52 AT56:AV65" name="範囲1"/>
    <protectedRange sqref="BA14:BC33 Q14:S33 BH18:BJ19 BE16:BM16 BE21:BM33 AI14:AK33 U14:AF33 AM14:AX33 C14:N33" name="範囲1_1"/>
    <protectedRange sqref="D38:R42" name="範囲1_2"/>
    <protectedRange sqref="X38:AA42" name="範囲1_3"/>
    <protectedRange sqref="S38:W42" name="範囲1_4"/>
    <protectedRange sqref="G6:Y8" name="範囲1_5"/>
  </protectedRanges>
  <mergeCells count="1399">
    <mergeCell ref="BO134:BU134"/>
    <mergeCell ref="B136:I136"/>
    <mergeCell ref="C137:K137"/>
    <mergeCell ref="L137:AS137"/>
    <mergeCell ref="AF134:AI134"/>
    <mergeCell ref="AJ134:AM134"/>
    <mergeCell ref="AN134:AQ134"/>
    <mergeCell ref="AR134:AU134"/>
    <mergeCell ref="AV134:AY134"/>
    <mergeCell ref="AZ134:BC134"/>
    <mergeCell ref="B134:M134"/>
    <mergeCell ref="N134:P134"/>
    <mergeCell ref="Q134:S134"/>
    <mergeCell ref="T134:W134"/>
    <mergeCell ref="X134:AA134"/>
    <mergeCell ref="AB134:AE134"/>
    <mergeCell ref="C141:K141"/>
    <mergeCell ref="L141:U141"/>
    <mergeCell ref="V141:Z141"/>
    <mergeCell ref="AA141:AG141"/>
    <mergeCell ref="AH141:AL141"/>
    <mergeCell ref="AM141:AS141"/>
    <mergeCell ref="C140:K140"/>
    <mergeCell ref="L140:U140"/>
    <mergeCell ref="V140:Z140"/>
    <mergeCell ref="AA140:AG140"/>
    <mergeCell ref="AH140:AL140"/>
    <mergeCell ref="AM140:AS140"/>
    <mergeCell ref="C138:K138"/>
    <mergeCell ref="L138:AS138"/>
    <mergeCell ref="C139:K139"/>
    <mergeCell ref="L139:U139"/>
    <mergeCell ref="B133:M133"/>
    <mergeCell ref="N133:P133"/>
    <mergeCell ref="Q133:S133"/>
    <mergeCell ref="T133:W133"/>
    <mergeCell ref="X133:AA133"/>
    <mergeCell ref="AB133:AE133"/>
    <mergeCell ref="AF133:AI133"/>
    <mergeCell ref="AJ133:AM133"/>
    <mergeCell ref="AN133:AQ133"/>
    <mergeCell ref="V139:Z139"/>
    <mergeCell ref="AA139:AG139"/>
    <mergeCell ref="AH139:AL139"/>
    <mergeCell ref="AM139:AS139"/>
    <mergeCell ref="AN132:AQ132"/>
    <mergeCell ref="AR132:AU132"/>
    <mergeCell ref="AV132:AY132"/>
    <mergeCell ref="AZ132:BC132"/>
    <mergeCell ref="BD132:BG132"/>
    <mergeCell ref="BH132:BN132"/>
    <mergeCell ref="BD134:BG134"/>
    <mergeCell ref="BH134:BN134"/>
    <mergeCell ref="T131:W131"/>
    <mergeCell ref="X131:AA131"/>
    <mergeCell ref="AB131:AE131"/>
    <mergeCell ref="AF131:AI131"/>
    <mergeCell ref="AF130:AI130"/>
    <mergeCell ref="AJ130:AM130"/>
    <mergeCell ref="AN130:AQ130"/>
    <mergeCell ref="AR130:AU130"/>
    <mergeCell ref="AV130:AY130"/>
    <mergeCell ref="AZ130:BC130"/>
    <mergeCell ref="AR133:AU133"/>
    <mergeCell ref="AV133:AY133"/>
    <mergeCell ref="AZ133:BC133"/>
    <mergeCell ref="BD133:BG133"/>
    <mergeCell ref="BH133:BN133"/>
    <mergeCell ref="BO133:BU133"/>
    <mergeCell ref="BO132:BU132"/>
    <mergeCell ref="AB129:AE129"/>
    <mergeCell ref="AF129:AI129"/>
    <mergeCell ref="AJ129:AM129"/>
    <mergeCell ref="AN129:AQ129"/>
    <mergeCell ref="B128:M128"/>
    <mergeCell ref="N128:S128"/>
    <mergeCell ref="T128:AA128"/>
    <mergeCell ref="AB128:AQ128"/>
    <mergeCell ref="AR128:BG128"/>
    <mergeCell ref="BH128:BU128"/>
    <mergeCell ref="BH131:BN131"/>
    <mergeCell ref="BO131:BU131"/>
    <mergeCell ref="B132:M132"/>
    <mergeCell ref="N132:P132"/>
    <mergeCell ref="Q132:S132"/>
    <mergeCell ref="T132:W132"/>
    <mergeCell ref="X132:AA132"/>
    <mergeCell ref="AB132:AE132"/>
    <mergeCell ref="AF132:AI132"/>
    <mergeCell ref="AJ132:AM132"/>
    <mergeCell ref="AJ131:AM131"/>
    <mergeCell ref="AN131:AQ131"/>
    <mergeCell ref="AR131:AU131"/>
    <mergeCell ref="AV131:AY131"/>
    <mergeCell ref="AZ131:BC131"/>
    <mergeCell ref="BD131:BG131"/>
    <mergeCell ref="BD130:BG130"/>
    <mergeCell ref="BH130:BN130"/>
    <mergeCell ref="BO130:BU130"/>
    <mergeCell ref="B131:M131"/>
    <mergeCell ref="N131:P131"/>
    <mergeCell ref="Q131:S131"/>
    <mergeCell ref="CJ126:CQ126"/>
    <mergeCell ref="CR126:CU126"/>
    <mergeCell ref="AZ126:BC126"/>
    <mergeCell ref="BD126:BG126"/>
    <mergeCell ref="BH126:BJ126"/>
    <mergeCell ref="BK126:BM126"/>
    <mergeCell ref="BN126:BP126"/>
    <mergeCell ref="BQ126:BS126"/>
    <mergeCell ref="AB126:AE126"/>
    <mergeCell ref="AF126:AI126"/>
    <mergeCell ref="AJ126:AM126"/>
    <mergeCell ref="AN126:AQ126"/>
    <mergeCell ref="AR126:AU126"/>
    <mergeCell ref="AV126:AY126"/>
    <mergeCell ref="B130:M130"/>
    <mergeCell ref="N130:P130"/>
    <mergeCell ref="Q130:S130"/>
    <mergeCell ref="T130:W130"/>
    <mergeCell ref="X130:AA130"/>
    <mergeCell ref="AB130:AE130"/>
    <mergeCell ref="AR129:AU129"/>
    <mergeCell ref="AV129:AY129"/>
    <mergeCell ref="AZ129:BC129"/>
    <mergeCell ref="BD129:BG129"/>
    <mergeCell ref="BH129:BN129"/>
    <mergeCell ref="BO129:BU129"/>
    <mergeCell ref="BV128:CU134"/>
    <mergeCell ref="B129:M129"/>
    <mergeCell ref="N129:P129"/>
    <mergeCell ref="Q129:S129"/>
    <mergeCell ref="T129:W129"/>
    <mergeCell ref="X129:AA129"/>
    <mergeCell ref="BX125:CA125"/>
    <mergeCell ref="CB125:CE125"/>
    <mergeCell ref="CF125:CI125"/>
    <mergeCell ref="CJ125:CQ125"/>
    <mergeCell ref="CR125:CU125"/>
    <mergeCell ref="B126:M126"/>
    <mergeCell ref="N126:P126"/>
    <mergeCell ref="Q126:S126"/>
    <mergeCell ref="T126:W126"/>
    <mergeCell ref="X126:AA126"/>
    <mergeCell ref="BD125:BG125"/>
    <mergeCell ref="BH125:BJ125"/>
    <mergeCell ref="BK125:BM125"/>
    <mergeCell ref="BN125:BP125"/>
    <mergeCell ref="BQ125:BS125"/>
    <mergeCell ref="BT125:BW125"/>
    <mergeCell ref="AF125:AI125"/>
    <mergeCell ref="AJ125:AM125"/>
    <mergeCell ref="AN125:AQ125"/>
    <mergeCell ref="AR125:AU125"/>
    <mergeCell ref="AV125:AY125"/>
    <mergeCell ref="AZ125:BC125"/>
    <mergeCell ref="B125:M125"/>
    <mergeCell ref="N125:P125"/>
    <mergeCell ref="Q125:S125"/>
    <mergeCell ref="T125:W125"/>
    <mergeCell ref="X125:AA125"/>
    <mergeCell ref="AB125:AE125"/>
    <mergeCell ref="BT126:BW126"/>
    <mergeCell ref="BX126:CA126"/>
    <mergeCell ref="CB126:CE126"/>
    <mergeCell ref="CF126:CI126"/>
    <mergeCell ref="BX124:CA124"/>
    <mergeCell ref="CB124:CE124"/>
    <mergeCell ref="CF124:CI124"/>
    <mergeCell ref="CJ124:CQ124"/>
    <mergeCell ref="CR124:CU124"/>
    <mergeCell ref="AZ124:BC124"/>
    <mergeCell ref="BD124:BG124"/>
    <mergeCell ref="BH124:BJ124"/>
    <mergeCell ref="BK124:BM124"/>
    <mergeCell ref="BN124:BP124"/>
    <mergeCell ref="BQ124:BS124"/>
    <mergeCell ref="AB124:AE124"/>
    <mergeCell ref="AF124:AI124"/>
    <mergeCell ref="AJ124:AM124"/>
    <mergeCell ref="AN124:AQ124"/>
    <mergeCell ref="AR124:AU124"/>
    <mergeCell ref="AV124:AY124"/>
    <mergeCell ref="B124:M124"/>
    <mergeCell ref="N124:P124"/>
    <mergeCell ref="Q124:S124"/>
    <mergeCell ref="T124:W124"/>
    <mergeCell ref="X124:AA124"/>
    <mergeCell ref="BD123:BG123"/>
    <mergeCell ref="BH123:BJ123"/>
    <mergeCell ref="BK123:BM123"/>
    <mergeCell ref="BN123:BP123"/>
    <mergeCell ref="BQ123:BS123"/>
    <mergeCell ref="BT123:BW123"/>
    <mergeCell ref="AF123:AI123"/>
    <mergeCell ref="AJ123:AM123"/>
    <mergeCell ref="AN123:AQ123"/>
    <mergeCell ref="AR123:AU123"/>
    <mergeCell ref="AV123:AY123"/>
    <mergeCell ref="AZ123:BC123"/>
    <mergeCell ref="B123:M123"/>
    <mergeCell ref="N123:P123"/>
    <mergeCell ref="Q123:S123"/>
    <mergeCell ref="T123:W123"/>
    <mergeCell ref="X123:AA123"/>
    <mergeCell ref="AB123:AE123"/>
    <mergeCell ref="BT124:BW124"/>
    <mergeCell ref="CJ122:CQ122"/>
    <mergeCell ref="CR122:CU122"/>
    <mergeCell ref="AZ122:BC122"/>
    <mergeCell ref="BD122:BG122"/>
    <mergeCell ref="BH122:BJ122"/>
    <mergeCell ref="BK122:BM122"/>
    <mergeCell ref="BN122:BP122"/>
    <mergeCell ref="BQ122:BS122"/>
    <mergeCell ref="AB122:AE122"/>
    <mergeCell ref="AF122:AI122"/>
    <mergeCell ref="AJ122:AM122"/>
    <mergeCell ref="AN122:AQ122"/>
    <mergeCell ref="AR122:AU122"/>
    <mergeCell ref="AV122:AY122"/>
    <mergeCell ref="BX123:CA123"/>
    <mergeCell ref="CB123:CE123"/>
    <mergeCell ref="CF123:CI123"/>
    <mergeCell ref="CJ123:CQ123"/>
    <mergeCell ref="CR123:CU123"/>
    <mergeCell ref="BX121:CA121"/>
    <mergeCell ref="CB121:CE121"/>
    <mergeCell ref="CF121:CI121"/>
    <mergeCell ref="CJ121:CQ121"/>
    <mergeCell ref="CR121:CU121"/>
    <mergeCell ref="B122:M122"/>
    <mergeCell ref="N122:P122"/>
    <mergeCell ref="Q122:S122"/>
    <mergeCell ref="T122:W122"/>
    <mergeCell ref="X122:AA122"/>
    <mergeCell ref="BD121:BG121"/>
    <mergeCell ref="BH121:BJ121"/>
    <mergeCell ref="BK121:BM121"/>
    <mergeCell ref="BN121:BP121"/>
    <mergeCell ref="BQ121:BS121"/>
    <mergeCell ref="BT121:BW121"/>
    <mergeCell ref="AF121:AI121"/>
    <mergeCell ref="AJ121:AM121"/>
    <mergeCell ref="AN121:AQ121"/>
    <mergeCell ref="AR121:AU121"/>
    <mergeCell ref="AV121:AY121"/>
    <mergeCell ref="AZ121:BC121"/>
    <mergeCell ref="B121:M121"/>
    <mergeCell ref="N121:P121"/>
    <mergeCell ref="Q121:S121"/>
    <mergeCell ref="T121:W121"/>
    <mergeCell ref="X121:AA121"/>
    <mergeCell ref="AB121:AE121"/>
    <mergeCell ref="BT122:BW122"/>
    <mergeCell ref="BX122:CA122"/>
    <mergeCell ref="CB122:CE122"/>
    <mergeCell ref="CF122:CI122"/>
    <mergeCell ref="B119:BH119"/>
    <mergeCell ref="B120:M120"/>
    <mergeCell ref="N120:S120"/>
    <mergeCell ref="T120:AA120"/>
    <mergeCell ref="AB120:AQ120"/>
    <mergeCell ref="AR120:BG120"/>
    <mergeCell ref="BH120:CU120"/>
    <mergeCell ref="AN116:AQ116"/>
    <mergeCell ref="B117:L117"/>
    <mergeCell ref="M117:U117"/>
    <mergeCell ref="V117:AA117"/>
    <mergeCell ref="AB117:AE117"/>
    <mergeCell ref="AF117:AI117"/>
    <mergeCell ref="AJ117:AM117"/>
    <mergeCell ref="AN117:AQ117"/>
    <mergeCell ref="B116:L116"/>
    <mergeCell ref="M116:U116"/>
    <mergeCell ref="V116:AA116"/>
    <mergeCell ref="AB116:AE116"/>
    <mergeCell ref="AF116:AI116"/>
    <mergeCell ref="AJ116:AM116"/>
    <mergeCell ref="AN114:AQ114"/>
    <mergeCell ref="B115:L115"/>
    <mergeCell ref="M115:U115"/>
    <mergeCell ref="V115:AA115"/>
    <mergeCell ref="AB115:AE115"/>
    <mergeCell ref="AF115:AI115"/>
    <mergeCell ref="AJ115:AM115"/>
    <mergeCell ref="AN115:AQ115"/>
    <mergeCell ref="B114:L114"/>
    <mergeCell ref="M114:U114"/>
    <mergeCell ref="V114:AA114"/>
    <mergeCell ref="AB114:AE114"/>
    <mergeCell ref="AF114:AI114"/>
    <mergeCell ref="AJ114:AM114"/>
    <mergeCell ref="AN112:AQ112"/>
    <mergeCell ref="B113:L113"/>
    <mergeCell ref="M113:U113"/>
    <mergeCell ref="V113:AA113"/>
    <mergeCell ref="AB113:AE113"/>
    <mergeCell ref="AF113:AI113"/>
    <mergeCell ref="AJ113:AM113"/>
    <mergeCell ref="AN113:AQ113"/>
    <mergeCell ref="B112:L112"/>
    <mergeCell ref="M112:U112"/>
    <mergeCell ref="V112:AA112"/>
    <mergeCell ref="AB112:AE112"/>
    <mergeCell ref="AF112:AI112"/>
    <mergeCell ref="AJ112:AM112"/>
    <mergeCell ref="AN110:AQ110"/>
    <mergeCell ref="B111:L111"/>
    <mergeCell ref="M111:U111"/>
    <mergeCell ref="V111:AA111"/>
    <mergeCell ref="AB111:AE111"/>
    <mergeCell ref="AF111:AI111"/>
    <mergeCell ref="AJ111:AM111"/>
    <mergeCell ref="AN111:AQ111"/>
    <mergeCell ref="B110:L110"/>
    <mergeCell ref="M110:U110"/>
    <mergeCell ref="V110:AA110"/>
    <mergeCell ref="AB110:AE110"/>
    <mergeCell ref="AF110:AI110"/>
    <mergeCell ref="AJ110:AM110"/>
    <mergeCell ref="AN108:AQ108"/>
    <mergeCell ref="B109:L109"/>
    <mergeCell ref="M109:U109"/>
    <mergeCell ref="V109:AA109"/>
    <mergeCell ref="AB109:AE109"/>
    <mergeCell ref="AF109:AI109"/>
    <mergeCell ref="AJ109:AM109"/>
    <mergeCell ref="AN109:AQ109"/>
    <mergeCell ref="B108:L108"/>
    <mergeCell ref="M108:U108"/>
    <mergeCell ref="V108:AA108"/>
    <mergeCell ref="AB108:AE108"/>
    <mergeCell ref="AF108:AI108"/>
    <mergeCell ref="AJ108:AM108"/>
    <mergeCell ref="AN106:AQ106"/>
    <mergeCell ref="B107:L107"/>
    <mergeCell ref="M107:U107"/>
    <mergeCell ref="V107:AA107"/>
    <mergeCell ref="AB107:AE107"/>
    <mergeCell ref="AF107:AI107"/>
    <mergeCell ref="AJ107:AM107"/>
    <mergeCell ref="AN107:AQ107"/>
    <mergeCell ref="B106:L106"/>
    <mergeCell ref="M106:U106"/>
    <mergeCell ref="V106:AA106"/>
    <mergeCell ref="AB106:AE106"/>
    <mergeCell ref="AF106:AI106"/>
    <mergeCell ref="AJ106:AM106"/>
    <mergeCell ref="AN104:AQ104"/>
    <mergeCell ref="B105:L105"/>
    <mergeCell ref="M105:U105"/>
    <mergeCell ref="V105:AA105"/>
    <mergeCell ref="AB105:AE105"/>
    <mergeCell ref="AF105:AI105"/>
    <mergeCell ref="AJ105:AM105"/>
    <mergeCell ref="AN105:AQ105"/>
    <mergeCell ref="B104:L104"/>
    <mergeCell ref="M104:U104"/>
    <mergeCell ref="V104:AA104"/>
    <mergeCell ref="AB104:AE104"/>
    <mergeCell ref="AF104:AI104"/>
    <mergeCell ref="AJ104:AM104"/>
    <mergeCell ref="AN102:AQ102"/>
    <mergeCell ref="B103:L103"/>
    <mergeCell ref="M103:U103"/>
    <mergeCell ref="V103:AA103"/>
    <mergeCell ref="AB103:AE103"/>
    <mergeCell ref="AF103:AI103"/>
    <mergeCell ref="AJ103:AM103"/>
    <mergeCell ref="AN103:AQ103"/>
    <mergeCell ref="B102:L102"/>
    <mergeCell ref="M102:U102"/>
    <mergeCell ref="V102:AA102"/>
    <mergeCell ref="AB102:AE102"/>
    <mergeCell ref="AF102:AI102"/>
    <mergeCell ref="AJ102:AM102"/>
    <mergeCell ref="AN100:AQ100"/>
    <mergeCell ref="B101:L101"/>
    <mergeCell ref="M101:U101"/>
    <mergeCell ref="V101:AA101"/>
    <mergeCell ref="AB101:AE101"/>
    <mergeCell ref="AF101:AI101"/>
    <mergeCell ref="AJ101:AM101"/>
    <mergeCell ref="AN101:AQ101"/>
    <mergeCell ref="B100:L100"/>
    <mergeCell ref="M100:U100"/>
    <mergeCell ref="V100:AA100"/>
    <mergeCell ref="AB100:AE100"/>
    <mergeCell ref="AF100:AI100"/>
    <mergeCell ref="AJ100:AM100"/>
    <mergeCell ref="V92:AA92"/>
    <mergeCell ref="AB92:AE92"/>
    <mergeCell ref="AF92:AI92"/>
    <mergeCell ref="AJ92:AM92"/>
    <mergeCell ref="AN98:AQ98"/>
    <mergeCell ref="B99:L99"/>
    <mergeCell ref="M99:U99"/>
    <mergeCell ref="V99:AA99"/>
    <mergeCell ref="AB99:AE99"/>
    <mergeCell ref="AF99:AI99"/>
    <mergeCell ref="AJ99:AM99"/>
    <mergeCell ref="AN99:AQ99"/>
    <mergeCell ref="B98:L98"/>
    <mergeCell ref="M98:U98"/>
    <mergeCell ref="V98:AA98"/>
    <mergeCell ref="AB98:AE98"/>
    <mergeCell ref="AF98:AI98"/>
    <mergeCell ref="AJ98:AM98"/>
    <mergeCell ref="AN96:AQ96"/>
    <mergeCell ref="B97:L97"/>
    <mergeCell ref="M97:U97"/>
    <mergeCell ref="V97:AA97"/>
    <mergeCell ref="AB97:AE97"/>
    <mergeCell ref="AF97:AI97"/>
    <mergeCell ref="AJ97:AM97"/>
    <mergeCell ref="AN97:AQ97"/>
    <mergeCell ref="B96:L96"/>
    <mergeCell ref="M96:U96"/>
    <mergeCell ref="V96:AA96"/>
    <mergeCell ref="AB96:AE96"/>
    <mergeCell ref="AF96:AI96"/>
    <mergeCell ref="AJ96:AM96"/>
    <mergeCell ref="AF90:AI90"/>
    <mergeCell ref="AJ90:AM90"/>
    <mergeCell ref="M89:U89"/>
    <mergeCell ref="V89:AA89"/>
    <mergeCell ref="AB89:AE89"/>
    <mergeCell ref="AF89:AI89"/>
    <mergeCell ref="AJ89:AM89"/>
    <mergeCell ref="AN89:AQ89"/>
    <mergeCell ref="AN94:AQ94"/>
    <mergeCell ref="B95:L95"/>
    <mergeCell ref="M95:U95"/>
    <mergeCell ref="V95:AA95"/>
    <mergeCell ref="AB95:AE95"/>
    <mergeCell ref="AF95:AI95"/>
    <mergeCell ref="AJ95:AM95"/>
    <mergeCell ref="AN95:AQ95"/>
    <mergeCell ref="B94:L94"/>
    <mergeCell ref="M94:U94"/>
    <mergeCell ref="V94:AA94"/>
    <mergeCell ref="AB94:AE94"/>
    <mergeCell ref="AF94:AI94"/>
    <mergeCell ref="AJ94:AM94"/>
    <mergeCell ref="AN92:AQ92"/>
    <mergeCell ref="B93:L93"/>
    <mergeCell ref="M93:U93"/>
    <mergeCell ref="V93:AA93"/>
    <mergeCell ref="AB93:AE93"/>
    <mergeCell ref="AF93:AI93"/>
    <mergeCell ref="AJ93:AM93"/>
    <mergeCell ref="AN93:AQ93"/>
    <mergeCell ref="B92:L92"/>
    <mergeCell ref="M92:U92"/>
    <mergeCell ref="AN87:AQ87"/>
    <mergeCell ref="AS87:BF117"/>
    <mergeCell ref="B88:L88"/>
    <mergeCell ref="M88:U88"/>
    <mergeCell ref="V88:AA88"/>
    <mergeCell ref="AB88:AE88"/>
    <mergeCell ref="AF88:AI88"/>
    <mergeCell ref="AJ88:AM88"/>
    <mergeCell ref="AN88:AQ88"/>
    <mergeCell ref="B89:L89"/>
    <mergeCell ref="B87:L87"/>
    <mergeCell ref="M87:U87"/>
    <mergeCell ref="V87:AA87"/>
    <mergeCell ref="AB87:AE87"/>
    <mergeCell ref="AF87:AI87"/>
    <mergeCell ref="AJ87:AM87"/>
    <mergeCell ref="AW83:AY83"/>
    <mergeCell ref="AZ83:BB83"/>
    <mergeCell ref="BC83:BE83"/>
    <mergeCell ref="BF83:BG83"/>
    <mergeCell ref="AN90:AQ90"/>
    <mergeCell ref="B91:L91"/>
    <mergeCell ref="M91:U91"/>
    <mergeCell ref="V91:AA91"/>
    <mergeCell ref="AB91:AE91"/>
    <mergeCell ref="AF91:AI91"/>
    <mergeCell ref="AJ91:AM91"/>
    <mergeCell ref="AN91:AQ91"/>
    <mergeCell ref="B90:L90"/>
    <mergeCell ref="M90:U90"/>
    <mergeCell ref="V90:AA90"/>
    <mergeCell ref="AB90:AE90"/>
    <mergeCell ref="BH83:CK83"/>
    <mergeCell ref="B86:L86"/>
    <mergeCell ref="AE83:AG83"/>
    <mergeCell ref="AH83:AJ83"/>
    <mergeCell ref="AK83:AM83"/>
    <mergeCell ref="AN83:AP83"/>
    <mergeCell ref="AQ83:AS83"/>
    <mergeCell ref="AT83:AV83"/>
    <mergeCell ref="BC82:BE82"/>
    <mergeCell ref="BF82:BG82"/>
    <mergeCell ref="BH82:CK82"/>
    <mergeCell ref="B83:C83"/>
    <mergeCell ref="D83:M83"/>
    <mergeCell ref="N83:R83"/>
    <mergeCell ref="S83:W83"/>
    <mergeCell ref="X83:Y83"/>
    <mergeCell ref="Z83:AA83"/>
    <mergeCell ref="AB83:AD83"/>
    <mergeCell ref="AK82:AM82"/>
    <mergeCell ref="AN82:AP82"/>
    <mergeCell ref="AQ82:AS82"/>
    <mergeCell ref="AT82:AV82"/>
    <mergeCell ref="AW82:AY82"/>
    <mergeCell ref="AZ82:BB82"/>
    <mergeCell ref="BH81:CK81"/>
    <mergeCell ref="B82:C82"/>
    <mergeCell ref="D82:M82"/>
    <mergeCell ref="N82:R82"/>
    <mergeCell ref="S82:W82"/>
    <mergeCell ref="X82:Y82"/>
    <mergeCell ref="Z82:AA82"/>
    <mergeCell ref="AB82:AD82"/>
    <mergeCell ref="AE82:AG82"/>
    <mergeCell ref="AH82:AJ82"/>
    <mergeCell ref="AQ81:AS81"/>
    <mergeCell ref="AT81:AV81"/>
    <mergeCell ref="AW81:AY81"/>
    <mergeCell ref="AZ81:BB81"/>
    <mergeCell ref="BC81:BE81"/>
    <mergeCell ref="BF81:BG81"/>
    <mergeCell ref="Z81:AA81"/>
    <mergeCell ref="AB81:AD81"/>
    <mergeCell ref="AE81:AG81"/>
    <mergeCell ref="AH81:AJ81"/>
    <mergeCell ref="AK81:AM81"/>
    <mergeCell ref="AN81:AP81"/>
    <mergeCell ref="AW80:AY80"/>
    <mergeCell ref="AZ80:BB80"/>
    <mergeCell ref="BC80:BE80"/>
    <mergeCell ref="BF80:BG80"/>
    <mergeCell ref="BH80:CK80"/>
    <mergeCell ref="B81:C81"/>
    <mergeCell ref="D81:M81"/>
    <mergeCell ref="N81:R81"/>
    <mergeCell ref="S81:W81"/>
    <mergeCell ref="X81:Y81"/>
    <mergeCell ref="AE80:AG80"/>
    <mergeCell ref="AH80:AJ80"/>
    <mergeCell ref="AK80:AM80"/>
    <mergeCell ref="AN80:AP80"/>
    <mergeCell ref="AQ80:AS80"/>
    <mergeCell ref="AT80:AV80"/>
    <mergeCell ref="BC79:BE79"/>
    <mergeCell ref="BF79:BG79"/>
    <mergeCell ref="BH79:CK79"/>
    <mergeCell ref="B80:C80"/>
    <mergeCell ref="D80:M80"/>
    <mergeCell ref="N80:R80"/>
    <mergeCell ref="S80:W80"/>
    <mergeCell ref="X80:Y80"/>
    <mergeCell ref="Z80:AA80"/>
    <mergeCell ref="AB80:AD80"/>
    <mergeCell ref="AK79:AM79"/>
    <mergeCell ref="AN79:AP79"/>
    <mergeCell ref="AQ79:AS79"/>
    <mergeCell ref="AT79:AV79"/>
    <mergeCell ref="AW79:AY79"/>
    <mergeCell ref="AZ79:BB79"/>
    <mergeCell ref="B79:C79"/>
    <mergeCell ref="D79:M79"/>
    <mergeCell ref="N79:R79"/>
    <mergeCell ref="S79:W79"/>
    <mergeCell ref="X79:Y79"/>
    <mergeCell ref="Z79:AA79"/>
    <mergeCell ref="AB79:AD79"/>
    <mergeCell ref="AE79:AG79"/>
    <mergeCell ref="AH79:AJ79"/>
    <mergeCell ref="AQ78:AS78"/>
    <mergeCell ref="AT78:AV78"/>
    <mergeCell ref="AW78:AY78"/>
    <mergeCell ref="AZ78:BB78"/>
    <mergeCell ref="BC78:BE78"/>
    <mergeCell ref="BF78:BG78"/>
    <mergeCell ref="Z78:AA78"/>
    <mergeCell ref="AB78:AD78"/>
    <mergeCell ref="AE78:AG78"/>
    <mergeCell ref="AH78:AJ78"/>
    <mergeCell ref="AK78:AM78"/>
    <mergeCell ref="AN78:AP78"/>
    <mergeCell ref="B77:AA77"/>
    <mergeCell ref="AB77:AG77"/>
    <mergeCell ref="AH77:AM77"/>
    <mergeCell ref="AN77:AS77"/>
    <mergeCell ref="AZ77:BE77"/>
    <mergeCell ref="B78:C78"/>
    <mergeCell ref="D78:M78"/>
    <mergeCell ref="N78:R78"/>
    <mergeCell ref="S78:W78"/>
    <mergeCell ref="X78:Y78"/>
    <mergeCell ref="AZ74:BB74"/>
    <mergeCell ref="BC74:BE74"/>
    <mergeCell ref="BF74:BG74"/>
    <mergeCell ref="BH74:BQ74"/>
    <mergeCell ref="BR74:CA74"/>
    <mergeCell ref="CB74:CK74"/>
    <mergeCell ref="AH74:AJ74"/>
    <mergeCell ref="AK74:AM74"/>
    <mergeCell ref="AN74:AP74"/>
    <mergeCell ref="AQ74:AS74"/>
    <mergeCell ref="AT74:AV74"/>
    <mergeCell ref="AW74:AY74"/>
    <mergeCell ref="BH78:CK78"/>
    <mergeCell ref="BR73:CA73"/>
    <mergeCell ref="CB73:CK73"/>
    <mergeCell ref="B74:C74"/>
    <mergeCell ref="D74:M74"/>
    <mergeCell ref="N74:R74"/>
    <mergeCell ref="S74:T74"/>
    <mergeCell ref="U74:V74"/>
    <mergeCell ref="W74:AA74"/>
    <mergeCell ref="AB74:AD74"/>
    <mergeCell ref="AE74:AG74"/>
    <mergeCell ref="AT73:AV73"/>
    <mergeCell ref="AW73:AY73"/>
    <mergeCell ref="AZ73:BB73"/>
    <mergeCell ref="BC73:BE73"/>
    <mergeCell ref="BF73:BG73"/>
    <mergeCell ref="BH73:BQ73"/>
    <mergeCell ref="AB73:AD73"/>
    <mergeCell ref="AE73:AG73"/>
    <mergeCell ref="AH73:AJ73"/>
    <mergeCell ref="AK73:AM73"/>
    <mergeCell ref="AN73:AP73"/>
    <mergeCell ref="AQ73:AS73"/>
    <mergeCell ref="B73:C73"/>
    <mergeCell ref="D73:M73"/>
    <mergeCell ref="N73:R73"/>
    <mergeCell ref="S73:T73"/>
    <mergeCell ref="U73:V73"/>
    <mergeCell ref="W73:AA73"/>
    <mergeCell ref="AZ72:BB72"/>
    <mergeCell ref="BC72:BE72"/>
    <mergeCell ref="BF72:BG72"/>
    <mergeCell ref="BH72:BQ72"/>
    <mergeCell ref="BR72:CA72"/>
    <mergeCell ref="CB72:CK72"/>
    <mergeCell ref="AH72:AJ72"/>
    <mergeCell ref="AK72:AM72"/>
    <mergeCell ref="AN72:AP72"/>
    <mergeCell ref="AQ72:AS72"/>
    <mergeCell ref="AT72:AV72"/>
    <mergeCell ref="AW72:AY72"/>
    <mergeCell ref="BR71:CA71"/>
    <mergeCell ref="CB71:CK71"/>
    <mergeCell ref="B72:C72"/>
    <mergeCell ref="D72:M72"/>
    <mergeCell ref="N72:R72"/>
    <mergeCell ref="S72:T72"/>
    <mergeCell ref="U72:V72"/>
    <mergeCell ref="W72:AA72"/>
    <mergeCell ref="AB72:AD72"/>
    <mergeCell ref="AE72:AG72"/>
    <mergeCell ref="AT71:AV71"/>
    <mergeCell ref="AW71:AY71"/>
    <mergeCell ref="AZ71:BB71"/>
    <mergeCell ref="BC71:BE71"/>
    <mergeCell ref="BF71:BG71"/>
    <mergeCell ref="BH71:BQ71"/>
    <mergeCell ref="AB71:AD71"/>
    <mergeCell ref="AE71:AG71"/>
    <mergeCell ref="AH71:AJ71"/>
    <mergeCell ref="AK71:AM71"/>
    <mergeCell ref="AN71:AP71"/>
    <mergeCell ref="AQ71:AS71"/>
    <mergeCell ref="B71:C71"/>
    <mergeCell ref="D71:M71"/>
    <mergeCell ref="N71:R71"/>
    <mergeCell ref="S71:T71"/>
    <mergeCell ref="U71:V71"/>
    <mergeCell ref="W71:AA71"/>
    <mergeCell ref="AZ70:BB70"/>
    <mergeCell ref="BC70:BE70"/>
    <mergeCell ref="BF70:BG70"/>
    <mergeCell ref="BH70:BQ70"/>
    <mergeCell ref="BR70:CA70"/>
    <mergeCell ref="CB70:CK70"/>
    <mergeCell ref="AH70:AJ70"/>
    <mergeCell ref="AK70:AM70"/>
    <mergeCell ref="AN70:AP70"/>
    <mergeCell ref="AQ70:AS70"/>
    <mergeCell ref="AT70:AV70"/>
    <mergeCell ref="AW70:AY70"/>
    <mergeCell ref="BR69:CA69"/>
    <mergeCell ref="CB69:CK69"/>
    <mergeCell ref="B70:C70"/>
    <mergeCell ref="D70:M70"/>
    <mergeCell ref="N70:R70"/>
    <mergeCell ref="S70:T70"/>
    <mergeCell ref="U70:V70"/>
    <mergeCell ref="W70:AA70"/>
    <mergeCell ref="AB70:AD70"/>
    <mergeCell ref="AE70:AG70"/>
    <mergeCell ref="AT69:AV69"/>
    <mergeCell ref="AW69:AY69"/>
    <mergeCell ref="AZ69:BB69"/>
    <mergeCell ref="BC69:BE69"/>
    <mergeCell ref="BF69:BG69"/>
    <mergeCell ref="BH69:BQ69"/>
    <mergeCell ref="AB69:AD69"/>
    <mergeCell ref="AE69:AG69"/>
    <mergeCell ref="AH69:AJ69"/>
    <mergeCell ref="AK69:AM69"/>
    <mergeCell ref="AN69:AP69"/>
    <mergeCell ref="AQ69:AS69"/>
    <mergeCell ref="B69:C69"/>
    <mergeCell ref="D69:M69"/>
    <mergeCell ref="N69:R69"/>
    <mergeCell ref="S69:T69"/>
    <mergeCell ref="U69:V69"/>
    <mergeCell ref="W69:AA69"/>
    <mergeCell ref="AW65:AY65"/>
    <mergeCell ref="AZ65:BB65"/>
    <mergeCell ref="BC65:BE65"/>
    <mergeCell ref="BF65:CI65"/>
    <mergeCell ref="B67:BG67"/>
    <mergeCell ref="C68:AA68"/>
    <mergeCell ref="AB68:AG68"/>
    <mergeCell ref="AH68:AM68"/>
    <mergeCell ref="AN68:AS68"/>
    <mergeCell ref="AZ68:BE68"/>
    <mergeCell ref="AE65:AG65"/>
    <mergeCell ref="AH65:AJ65"/>
    <mergeCell ref="AK65:AM65"/>
    <mergeCell ref="AN65:AP65"/>
    <mergeCell ref="AQ65:AS65"/>
    <mergeCell ref="AT65:AV65"/>
    <mergeCell ref="AW64:AY64"/>
    <mergeCell ref="AZ64:BB64"/>
    <mergeCell ref="BC64:BE64"/>
    <mergeCell ref="BF64:CI64"/>
    <mergeCell ref="B65:C65"/>
    <mergeCell ref="D65:M65"/>
    <mergeCell ref="N65:R65"/>
    <mergeCell ref="S65:W65"/>
    <mergeCell ref="X65:AA65"/>
    <mergeCell ref="AB65:AD65"/>
    <mergeCell ref="AE64:AG64"/>
    <mergeCell ref="AH64:AJ64"/>
    <mergeCell ref="AK64:AM64"/>
    <mergeCell ref="AN64:AP64"/>
    <mergeCell ref="AQ64:AS64"/>
    <mergeCell ref="AT64:AV64"/>
    <mergeCell ref="AW63:AY63"/>
    <mergeCell ref="AZ63:BB63"/>
    <mergeCell ref="BC63:BE63"/>
    <mergeCell ref="BF63:CI63"/>
    <mergeCell ref="B64:C64"/>
    <mergeCell ref="D64:M64"/>
    <mergeCell ref="N64:R64"/>
    <mergeCell ref="S64:W64"/>
    <mergeCell ref="X64:AA64"/>
    <mergeCell ref="AB64:AD64"/>
    <mergeCell ref="AE63:AG63"/>
    <mergeCell ref="AH63:AJ63"/>
    <mergeCell ref="AK63:AM63"/>
    <mergeCell ref="AN63:AP63"/>
    <mergeCell ref="AQ63:AS63"/>
    <mergeCell ref="AT63:AV63"/>
    <mergeCell ref="AW62:AY62"/>
    <mergeCell ref="AZ62:BB62"/>
    <mergeCell ref="BC62:BE62"/>
    <mergeCell ref="BF62:CI62"/>
    <mergeCell ref="B63:C63"/>
    <mergeCell ref="D63:M63"/>
    <mergeCell ref="N63:R63"/>
    <mergeCell ref="S63:W63"/>
    <mergeCell ref="X63:AA63"/>
    <mergeCell ref="AB63:AD63"/>
    <mergeCell ref="AE62:AG62"/>
    <mergeCell ref="AH62:AJ62"/>
    <mergeCell ref="AK62:AM62"/>
    <mergeCell ref="AN62:AP62"/>
    <mergeCell ref="AQ62:AS62"/>
    <mergeCell ref="AT62:AV62"/>
    <mergeCell ref="AW61:AY61"/>
    <mergeCell ref="AZ61:BB61"/>
    <mergeCell ref="BC61:BE61"/>
    <mergeCell ref="BF61:CI61"/>
    <mergeCell ref="B62:C62"/>
    <mergeCell ref="D62:M62"/>
    <mergeCell ref="N62:R62"/>
    <mergeCell ref="S62:W62"/>
    <mergeCell ref="X62:AA62"/>
    <mergeCell ref="AB62:AD62"/>
    <mergeCell ref="AE61:AG61"/>
    <mergeCell ref="AH61:AJ61"/>
    <mergeCell ref="AK61:AM61"/>
    <mergeCell ref="AN61:AP61"/>
    <mergeCell ref="AQ61:AS61"/>
    <mergeCell ref="AT61:AV61"/>
    <mergeCell ref="AW60:AY60"/>
    <mergeCell ref="AZ60:BB60"/>
    <mergeCell ref="BC60:BE60"/>
    <mergeCell ref="BF60:CI60"/>
    <mergeCell ref="B61:C61"/>
    <mergeCell ref="D61:M61"/>
    <mergeCell ref="N61:R61"/>
    <mergeCell ref="S61:W61"/>
    <mergeCell ref="X61:AA61"/>
    <mergeCell ref="AB61:AD61"/>
    <mergeCell ref="AE60:AG60"/>
    <mergeCell ref="AH60:AJ60"/>
    <mergeCell ref="AK60:AM60"/>
    <mergeCell ref="AN60:AP60"/>
    <mergeCell ref="AQ60:AS60"/>
    <mergeCell ref="AT60:AV60"/>
    <mergeCell ref="AW59:AY59"/>
    <mergeCell ref="AZ59:BB59"/>
    <mergeCell ref="BC59:BE59"/>
    <mergeCell ref="BF59:CI59"/>
    <mergeCell ref="B60:C60"/>
    <mergeCell ref="D60:M60"/>
    <mergeCell ref="N60:R60"/>
    <mergeCell ref="S60:W60"/>
    <mergeCell ref="X60:AA60"/>
    <mergeCell ref="AB60:AD60"/>
    <mergeCell ref="AE59:AG59"/>
    <mergeCell ref="AH59:AJ59"/>
    <mergeCell ref="AK59:AM59"/>
    <mergeCell ref="AN59:AP59"/>
    <mergeCell ref="AQ59:AS59"/>
    <mergeCell ref="AT59:AV59"/>
    <mergeCell ref="AW58:AY58"/>
    <mergeCell ref="AZ58:BB58"/>
    <mergeCell ref="BC58:BE58"/>
    <mergeCell ref="BF58:CI58"/>
    <mergeCell ref="B59:C59"/>
    <mergeCell ref="D59:M59"/>
    <mergeCell ref="N59:R59"/>
    <mergeCell ref="S59:W59"/>
    <mergeCell ref="X59:AA59"/>
    <mergeCell ref="AB59:AD59"/>
    <mergeCell ref="AE58:AG58"/>
    <mergeCell ref="AH58:AJ58"/>
    <mergeCell ref="AK58:AM58"/>
    <mergeCell ref="AN58:AP58"/>
    <mergeCell ref="AQ58:AS58"/>
    <mergeCell ref="AT58:AV58"/>
    <mergeCell ref="AW57:AY57"/>
    <mergeCell ref="AZ57:BB57"/>
    <mergeCell ref="BC57:BE57"/>
    <mergeCell ref="BF57:CI57"/>
    <mergeCell ref="B58:C58"/>
    <mergeCell ref="D58:M58"/>
    <mergeCell ref="N58:R58"/>
    <mergeCell ref="S58:W58"/>
    <mergeCell ref="X58:AA58"/>
    <mergeCell ref="AB58:AD58"/>
    <mergeCell ref="AE57:AG57"/>
    <mergeCell ref="AH57:AJ57"/>
    <mergeCell ref="AK57:AM57"/>
    <mergeCell ref="AN57:AP57"/>
    <mergeCell ref="AQ57:AS57"/>
    <mergeCell ref="AT57:AV57"/>
    <mergeCell ref="AW56:AY56"/>
    <mergeCell ref="AZ56:BB56"/>
    <mergeCell ref="BC56:BE56"/>
    <mergeCell ref="BF56:CI56"/>
    <mergeCell ref="B57:C57"/>
    <mergeCell ref="D57:M57"/>
    <mergeCell ref="N57:R57"/>
    <mergeCell ref="S57:W57"/>
    <mergeCell ref="X57:AA57"/>
    <mergeCell ref="AB57:AD57"/>
    <mergeCell ref="AE56:AG56"/>
    <mergeCell ref="AH56:AJ56"/>
    <mergeCell ref="AK56:AM56"/>
    <mergeCell ref="AN56:AP56"/>
    <mergeCell ref="AQ56:AS56"/>
    <mergeCell ref="AT56:AV56"/>
    <mergeCell ref="AW55:AY55"/>
    <mergeCell ref="AZ55:BB55"/>
    <mergeCell ref="BC55:BE55"/>
    <mergeCell ref="BF55:CI55"/>
    <mergeCell ref="B56:C56"/>
    <mergeCell ref="D56:M56"/>
    <mergeCell ref="N56:R56"/>
    <mergeCell ref="S56:W56"/>
    <mergeCell ref="X56:AA56"/>
    <mergeCell ref="AB56:AD56"/>
    <mergeCell ref="AE55:AG55"/>
    <mergeCell ref="AH55:AJ55"/>
    <mergeCell ref="AK55:AM55"/>
    <mergeCell ref="AN55:AP55"/>
    <mergeCell ref="AQ55:AS55"/>
    <mergeCell ref="AT55:AV55"/>
    <mergeCell ref="B55:C55"/>
    <mergeCell ref="D55:M55"/>
    <mergeCell ref="N55:R55"/>
    <mergeCell ref="S55:W55"/>
    <mergeCell ref="X55:AA55"/>
    <mergeCell ref="AB55:AD55"/>
    <mergeCell ref="AB52:AF52"/>
    <mergeCell ref="B54:AA54"/>
    <mergeCell ref="AB54:AG54"/>
    <mergeCell ref="AH54:AM54"/>
    <mergeCell ref="AN54:AS54"/>
    <mergeCell ref="AZ54:BE54"/>
    <mergeCell ref="B52:C52"/>
    <mergeCell ref="D52:I52"/>
    <mergeCell ref="J52:M52"/>
    <mergeCell ref="N52:R52"/>
    <mergeCell ref="S52:W52"/>
    <mergeCell ref="X52:AA52"/>
    <mergeCell ref="AB50:AF50"/>
    <mergeCell ref="B51:C51"/>
    <mergeCell ref="D51:I51"/>
    <mergeCell ref="J51:M51"/>
    <mergeCell ref="N51:R51"/>
    <mergeCell ref="S51:W51"/>
    <mergeCell ref="X51:AA51"/>
    <mergeCell ref="AB51:AF51"/>
    <mergeCell ref="B50:C50"/>
    <mergeCell ref="D50:I50"/>
    <mergeCell ref="J50:M50"/>
    <mergeCell ref="N50:R50"/>
    <mergeCell ref="S50:W50"/>
    <mergeCell ref="X50:AA50"/>
    <mergeCell ref="AB48:AF48"/>
    <mergeCell ref="B49:C49"/>
    <mergeCell ref="D49:I49"/>
    <mergeCell ref="J49:M49"/>
    <mergeCell ref="N49:R49"/>
    <mergeCell ref="S49:W49"/>
    <mergeCell ref="X49:AA49"/>
    <mergeCell ref="AB49:AF49"/>
    <mergeCell ref="B48:C48"/>
    <mergeCell ref="D48:I48"/>
    <mergeCell ref="J48:M48"/>
    <mergeCell ref="N48:R48"/>
    <mergeCell ref="S48:W48"/>
    <mergeCell ref="X48:AA48"/>
    <mergeCell ref="AB46:AF46"/>
    <mergeCell ref="B47:C47"/>
    <mergeCell ref="D47:I47"/>
    <mergeCell ref="J47:M47"/>
    <mergeCell ref="N47:R47"/>
    <mergeCell ref="S47:W47"/>
    <mergeCell ref="X47:AA47"/>
    <mergeCell ref="AB47:AF47"/>
    <mergeCell ref="B46:C46"/>
    <mergeCell ref="D46:I46"/>
    <mergeCell ref="J46:M46"/>
    <mergeCell ref="N46:R46"/>
    <mergeCell ref="S46:W46"/>
    <mergeCell ref="X46:AA46"/>
    <mergeCell ref="AB44:AF44"/>
    <mergeCell ref="B45:C45"/>
    <mergeCell ref="D45:I45"/>
    <mergeCell ref="J45:M45"/>
    <mergeCell ref="N45:R45"/>
    <mergeCell ref="S45:W45"/>
    <mergeCell ref="X45:AA45"/>
    <mergeCell ref="AB45:AF45"/>
    <mergeCell ref="B44:C44"/>
    <mergeCell ref="D44:I44"/>
    <mergeCell ref="J44:M44"/>
    <mergeCell ref="N44:R44"/>
    <mergeCell ref="S44:W44"/>
    <mergeCell ref="X44:AA44"/>
    <mergeCell ref="AB42:AF42"/>
    <mergeCell ref="B43:C43"/>
    <mergeCell ref="D43:I43"/>
    <mergeCell ref="J43:M43"/>
    <mergeCell ref="N43:R43"/>
    <mergeCell ref="S43:W43"/>
    <mergeCell ref="X43:AA43"/>
    <mergeCell ref="AB43:AF43"/>
    <mergeCell ref="B42:C42"/>
    <mergeCell ref="D42:I42"/>
    <mergeCell ref="J42:M42"/>
    <mergeCell ref="N42:R42"/>
    <mergeCell ref="S42:W42"/>
    <mergeCell ref="X42:AA42"/>
    <mergeCell ref="AB40:AF40"/>
    <mergeCell ref="B41:C41"/>
    <mergeCell ref="D41:I41"/>
    <mergeCell ref="J41:M41"/>
    <mergeCell ref="N41:R41"/>
    <mergeCell ref="S41:W41"/>
    <mergeCell ref="X41:AA41"/>
    <mergeCell ref="AB41:AF41"/>
    <mergeCell ref="B40:C40"/>
    <mergeCell ref="D40:I40"/>
    <mergeCell ref="J40:M40"/>
    <mergeCell ref="N40:R40"/>
    <mergeCell ref="S40:W40"/>
    <mergeCell ref="X40:AA40"/>
    <mergeCell ref="AB38:AF38"/>
    <mergeCell ref="B39:C39"/>
    <mergeCell ref="D39:I39"/>
    <mergeCell ref="J39:M39"/>
    <mergeCell ref="N39:R39"/>
    <mergeCell ref="S39:W39"/>
    <mergeCell ref="X39:AA39"/>
    <mergeCell ref="AB39:AF39"/>
    <mergeCell ref="B38:C38"/>
    <mergeCell ref="D38:I38"/>
    <mergeCell ref="J38:M38"/>
    <mergeCell ref="N38:R38"/>
    <mergeCell ref="S38:W38"/>
    <mergeCell ref="X38:AA38"/>
    <mergeCell ref="B36:AF36"/>
    <mergeCell ref="B37:C37"/>
    <mergeCell ref="D37:I37"/>
    <mergeCell ref="J37:M37"/>
    <mergeCell ref="N37:R37"/>
    <mergeCell ref="S37:W37"/>
    <mergeCell ref="X37:AA37"/>
    <mergeCell ref="AB37:AF37"/>
    <mergeCell ref="AU33:AX33"/>
    <mergeCell ref="AY33:AZ33"/>
    <mergeCell ref="BA33:BC33"/>
    <mergeCell ref="AM34:AP34"/>
    <mergeCell ref="AQ34:AT34"/>
    <mergeCell ref="AU34:AX34"/>
    <mergeCell ref="AY34:AZ34"/>
    <mergeCell ref="BA34:BC34"/>
    <mergeCell ref="Y33:AB33"/>
    <mergeCell ref="AC33:AF33"/>
    <mergeCell ref="AG33:AH33"/>
    <mergeCell ref="AI33:AK33"/>
    <mergeCell ref="AM33:AP33"/>
    <mergeCell ref="AQ33:AT33"/>
    <mergeCell ref="C33:F33"/>
    <mergeCell ref="G33:J33"/>
    <mergeCell ref="K33:N33"/>
    <mergeCell ref="O33:P33"/>
    <mergeCell ref="Q33:S33"/>
    <mergeCell ref="U33:X33"/>
    <mergeCell ref="AI32:AK32"/>
    <mergeCell ref="AM32:AP32"/>
    <mergeCell ref="AQ32:AT32"/>
    <mergeCell ref="AU32:AX32"/>
    <mergeCell ref="AY32:AZ32"/>
    <mergeCell ref="BA32:BC32"/>
    <mergeCell ref="BA31:BC31"/>
    <mergeCell ref="C32:F32"/>
    <mergeCell ref="G32:J32"/>
    <mergeCell ref="K32:N32"/>
    <mergeCell ref="O32:P32"/>
    <mergeCell ref="Q32:S32"/>
    <mergeCell ref="U32:X32"/>
    <mergeCell ref="Y32:AB32"/>
    <mergeCell ref="AC32:AF32"/>
    <mergeCell ref="AG32:AH32"/>
    <mergeCell ref="AG31:AH31"/>
    <mergeCell ref="AI31:AK31"/>
    <mergeCell ref="AM31:AP31"/>
    <mergeCell ref="AQ31:AT31"/>
    <mergeCell ref="AU31:AX31"/>
    <mergeCell ref="AY31:AZ31"/>
    <mergeCell ref="AY30:AZ30"/>
    <mergeCell ref="BA30:BC30"/>
    <mergeCell ref="C31:F31"/>
    <mergeCell ref="G31:J31"/>
    <mergeCell ref="K31:N31"/>
    <mergeCell ref="O31:P31"/>
    <mergeCell ref="Q31:S31"/>
    <mergeCell ref="U31:X31"/>
    <mergeCell ref="Y31:AB31"/>
    <mergeCell ref="AC31:AF31"/>
    <mergeCell ref="AC30:AF30"/>
    <mergeCell ref="AG30:AH30"/>
    <mergeCell ref="AI30:AK30"/>
    <mergeCell ref="AM30:AP30"/>
    <mergeCell ref="AQ30:AT30"/>
    <mergeCell ref="AU30:AX30"/>
    <mergeCell ref="AU29:AX29"/>
    <mergeCell ref="AY29:AZ29"/>
    <mergeCell ref="BA29:BC29"/>
    <mergeCell ref="C30:F30"/>
    <mergeCell ref="G30:J30"/>
    <mergeCell ref="K30:N30"/>
    <mergeCell ref="O30:P30"/>
    <mergeCell ref="Q30:S30"/>
    <mergeCell ref="U30:X30"/>
    <mergeCell ref="Y30:AB30"/>
    <mergeCell ref="Y29:AB29"/>
    <mergeCell ref="AC29:AF29"/>
    <mergeCell ref="AG29:AH29"/>
    <mergeCell ref="AI29:AK29"/>
    <mergeCell ref="AM29:AP29"/>
    <mergeCell ref="AQ29:AT29"/>
    <mergeCell ref="C29:F29"/>
    <mergeCell ref="G29:J29"/>
    <mergeCell ref="K29:N29"/>
    <mergeCell ref="O29:P29"/>
    <mergeCell ref="Q29:S29"/>
    <mergeCell ref="U29:X29"/>
    <mergeCell ref="AI28:AK28"/>
    <mergeCell ref="AM28:AP28"/>
    <mergeCell ref="AQ28:AT28"/>
    <mergeCell ref="AU28:AX28"/>
    <mergeCell ref="AY28:AZ28"/>
    <mergeCell ref="BA28:BC28"/>
    <mergeCell ref="BA27:BC27"/>
    <mergeCell ref="C28:F28"/>
    <mergeCell ref="G28:J28"/>
    <mergeCell ref="K28:N28"/>
    <mergeCell ref="O28:P28"/>
    <mergeCell ref="Q28:S28"/>
    <mergeCell ref="U28:X28"/>
    <mergeCell ref="Y28:AB28"/>
    <mergeCell ref="AC28:AF28"/>
    <mergeCell ref="AG28:AH28"/>
    <mergeCell ref="AG27:AH27"/>
    <mergeCell ref="AI27:AK27"/>
    <mergeCell ref="AM27:AP27"/>
    <mergeCell ref="AQ27:AT27"/>
    <mergeCell ref="AU27:AX27"/>
    <mergeCell ref="AY27:AZ27"/>
    <mergeCell ref="AY26:AZ26"/>
    <mergeCell ref="BA26:BC26"/>
    <mergeCell ref="C27:F27"/>
    <mergeCell ref="G27:J27"/>
    <mergeCell ref="K27:N27"/>
    <mergeCell ref="O27:P27"/>
    <mergeCell ref="Q27:S27"/>
    <mergeCell ref="U27:X27"/>
    <mergeCell ref="Y27:AB27"/>
    <mergeCell ref="AC27:AF27"/>
    <mergeCell ref="AC26:AF26"/>
    <mergeCell ref="AG26:AH26"/>
    <mergeCell ref="AI26:AK26"/>
    <mergeCell ref="AM26:AP26"/>
    <mergeCell ref="AQ26:AT26"/>
    <mergeCell ref="AU26:AX26"/>
    <mergeCell ref="AU25:AX25"/>
    <mergeCell ref="AY25:AZ25"/>
    <mergeCell ref="BA25:BC25"/>
    <mergeCell ref="C26:F26"/>
    <mergeCell ref="G26:J26"/>
    <mergeCell ref="K26:N26"/>
    <mergeCell ref="O26:P26"/>
    <mergeCell ref="Q26:S26"/>
    <mergeCell ref="U26:X26"/>
    <mergeCell ref="Y26:AB26"/>
    <mergeCell ref="Y25:AB25"/>
    <mergeCell ref="AC25:AF25"/>
    <mergeCell ref="AG25:AH25"/>
    <mergeCell ref="AI25:AK25"/>
    <mergeCell ref="AM25:AP25"/>
    <mergeCell ref="AQ25:AT25"/>
    <mergeCell ref="C25:F25"/>
    <mergeCell ref="G25:J25"/>
    <mergeCell ref="K25:N25"/>
    <mergeCell ref="O25:P25"/>
    <mergeCell ref="Q25:S25"/>
    <mergeCell ref="U25:X25"/>
    <mergeCell ref="AI24:AK24"/>
    <mergeCell ref="AM24:AP24"/>
    <mergeCell ref="AQ24:AT24"/>
    <mergeCell ref="AU24:AX24"/>
    <mergeCell ref="AY24:AZ24"/>
    <mergeCell ref="BA24:BC24"/>
    <mergeCell ref="BA23:BC23"/>
    <mergeCell ref="C24:F24"/>
    <mergeCell ref="G24:J24"/>
    <mergeCell ref="K24:N24"/>
    <mergeCell ref="O24:P24"/>
    <mergeCell ref="Q24:S24"/>
    <mergeCell ref="U24:X24"/>
    <mergeCell ref="Y24:AB24"/>
    <mergeCell ref="AC24:AF24"/>
    <mergeCell ref="AG24:AH24"/>
    <mergeCell ref="AG23:AH23"/>
    <mergeCell ref="AI23:AK23"/>
    <mergeCell ref="AM23:AP23"/>
    <mergeCell ref="AQ23:AT23"/>
    <mergeCell ref="AU23:AX23"/>
    <mergeCell ref="AY23:AZ23"/>
    <mergeCell ref="AY22:AZ22"/>
    <mergeCell ref="BA22:BC22"/>
    <mergeCell ref="C23:F23"/>
    <mergeCell ref="G23:J23"/>
    <mergeCell ref="K23:N23"/>
    <mergeCell ref="O23:P23"/>
    <mergeCell ref="Q23:S23"/>
    <mergeCell ref="U23:X23"/>
    <mergeCell ref="Y23:AB23"/>
    <mergeCell ref="AC23:AF23"/>
    <mergeCell ref="AC22:AF22"/>
    <mergeCell ref="AG22:AH22"/>
    <mergeCell ref="AI22:AK22"/>
    <mergeCell ref="AM22:AP22"/>
    <mergeCell ref="AQ22:AT22"/>
    <mergeCell ref="AU22:AX22"/>
    <mergeCell ref="AU21:AX21"/>
    <mergeCell ref="AY21:AZ21"/>
    <mergeCell ref="BA21:BC21"/>
    <mergeCell ref="C22:F22"/>
    <mergeCell ref="G22:J22"/>
    <mergeCell ref="K22:N22"/>
    <mergeCell ref="O22:P22"/>
    <mergeCell ref="Q22:S22"/>
    <mergeCell ref="U22:X22"/>
    <mergeCell ref="Y22:AB22"/>
    <mergeCell ref="Y21:AB21"/>
    <mergeCell ref="AC21:AF21"/>
    <mergeCell ref="AG21:AH21"/>
    <mergeCell ref="AI21:AK21"/>
    <mergeCell ref="AM21:AP21"/>
    <mergeCell ref="AQ21:AT21"/>
    <mergeCell ref="C21:F21"/>
    <mergeCell ref="G21:J21"/>
    <mergeCell ref="K21:N21"/>
    <mergeCell ref="O21:P21"/>
    <mergeCell ref="Q21:S21"/>
    <mergeCell ref="U21:X21"/>
    <mergeCell ref="AU20:AX20"/>
    <mergeCell ref="AY20:AZ20"/>
    <mergeCell ref="BA20:BC20"/>
    <mergeCell ref="BE20:BG20"/>
    <mergeCell ref="BH20:BJ20"/>
    <mergeCell ref="BK20:BM20"/>
    <mergeCell ref="Y20:AB20"/>
    <mergeCell ref="AC20:AF20"/>
    <mergeCell ref="AG20:AH20"/>
    <mergeCell ref="AI20:AK20"/>
    <mergeCell ref="AM20:AP20"/>
    <mergeCell ref="AQ20:AT20"/>
    <mergeCell ref="C20:F20"/>
    <mergeCell ref="G20:J20"/>
    <mergeCell ref="K20:N20"/>
    <mergeCell ref="O20:P20"/>
    <mergeCell ref="Q20:S20"/>
    <mergeCell ref="U20:X20"/>
    <mergeCell ref="AU19:AX19"/>
    <mergeCell ref="AY19:AZ19"/>
    <mergeCell ref="BA19:BC19"/>
    <mergeCell ref="BE19:BG19"/>
    <mergeCell ref="BH19:BJ19"/>
    <mergeCell ref="BK19:BM19"/>
    <mergeCell ref="Y19:AB19"/>
    <mergeCell ref="AC19:AF19"/>
    <mergeCell ref="AG19:AH19"/>
    <mergeCell ref="AI19:AK19"/>
    <mergeCell ref="AM19:AP19"/>
    <mergeCell ref="AQ19:AT19"/>
    <mergeCell ref="C19:F19"/>
    <mergeCell ref="G19:J19"/>
    <mergeCell ref="K19:N19"/>
    <mergeCell ref="O19:P19"/>
    <mergeCell ref="Q19:S19"/>
    <mergeCell ref="U19:X19"/>
    <mergeCell ref="BE18:BG18"/>
    <mergeCell ref="BH18:BJ18"/>
    <mergeCell ref="BK18:BM18"/>
    <mergeCell ref="Y18:AB18"/>
    <mergeCell ref="AC18:AF18"/>
    <mergeCell ref="AG18:AH18"/>
    <mergeCell ref="AI18:AK18"/>
    <mergeCell ref="AM18:AP18"/>
    <mergeCell ref="AQ18:AT18"/>
    <mergeCell ref="AU17:AX17"/>
    <mergeCell ref="AY17:AZ17"/>
    <mergeCell ref="BA17:BC17"/>
    <mergeCell ref="BE17:BM17"/>
    <mergeCell ref="C18:F18"/>
    <mergeCell ref="G18:J18"/>
    <mergeCell ref="K18:N18"/>
    <mergeCell ref="O18:P18"/>
    <mergeCell ref="Q18:S18"/>
    <mergeCell ref="U18:X18"/>
    <mergeCell ref="Y17:AB17"/>
    <mergeCell ref="AC17:AF17"/>
    <mergeCell ref="AG17:AH17"/>
    <mergeCell ref="AI17:AK17"/>
    <mergeCell ref="AM17:AP17"/>
    <mergeCell ref="AQ17:AT17"/>
    <mergeCell ref="AY16:AZ16"/>
    <mergeCell ref="BA16:BC16"/>
    <mergeCell ref="C17:F17"/>
    <mergeCell ref="G17:J17"/>
    <mergeCell ref="K17:N17"/>
    <mergeCell ref="O17:P17"/>
    <mergeCell ref="Q17:S17"/>
    <mergeCell ref="U17:X17"/>
    <mergeCell ref="U16:X16"/>
    <mergeCell ref="Y16:AB16"/>
    <mergeCell ref="AC16:AF16"/>
    <mergeCell ref="AG16:AH16"/>
    <mergeCell ref="AI16:AK16"/>
    <mergeCell ref="AM16:AP16"/>
    <mergeCell ref="AY15:AZ15"/>
    <mergeCell ref="BA15:BC15"/>
    <mergeCell ref="AU18:AX18"/>
    <mergeCell ref="AY18:AZ18"/>
    <mergeCell ref="BA18:BC18"/>
    <mergeCell ref="BE15:BG15"/>
    <mergeCell ref="BH15:BJ15"/>
    <mergeCell ref="BK15:BM15"/>
    <mergeCell ref="C16:F16"/>
    <mergeCell ref="G16:J16"/>
    <mergeCell ref="K16:N16"/>
    <mergeCell ref="O16:P16"/>
    <mergeCell ref="Q16:S16"/>
    <mergeCell ref="AC15:AF15"/>
    <mergeCell ref="AG15:AH15"/>
    <mergeCell ref="AI15:AK15"/>
    <mergeCell ref="AM15:AP15"/>
    <mergeCell ref="AQ15:AT15"/>
    <mergeCell ref="AU15:AX15"/>
    <mergeCell ref="BE14:BG14"/>
    <mergeCell ref="BH14:BJ14"/>
    <mergeCell ref="BK14:BM14"/>
    <mergeCell ref="C15:F15"/>
    <mergeCell ref="G15:J15"/>
    <mergeCell ref="K15:N15"/>
    <mergeCell ref="O15:P15"/>
    <mergeCell ref="Q15:S15"/>
    <mergeCell ref="U15:X15"/>
    <mergeCell ref="Y15:AB15"/>
    <mergeCell ref="AI14:AK14"/>
    <mergeCell ref="AM14:AP14"/>
    <mergeCell ref="AQ14:AT14"/>
    <mergeCell ref="AU14:AX14"/>
    <mergeCell ref="AY14:AZ14"/>
    <mergeCell ref="BA14:BC14"/>
    <mergeCell ref="AQ16:AT16"/>
    <mergeCell ref="AU16:AX16"/>
    <mergeCell ref="BK13:BM13"/>
    <mergeCell ref="C14:F14"/>
    <mergeCell ref="G14:J14"/>
    <mergeCell ref="K14:N14"/>
    <mergeCell ref="O14:P14"/>
    <mergeCell ref="Q14:S14"/>
    <mergeCell ref="U14:X14"/>
    <mergeCell ref="Y14:AB14"/>
    <mergeCell ref="AC14:AF14"/>
    <mergeCell ref="AG14:AH14"/>
    <mergeCell ref="AQ13:AT13"/>
    <mergeCell ref="AU13:AX13"/>
    <mergeCell ref="AY13:AZ13"/>
    <mergeCell ref="BA13:BC13"/>
    <mergeCell ref="BE13:BG13"/>
    <mergeCell ref="BH13:BJ13"/>
    <mergeCell ref="U13:X13"/>
    <mergeCell ref="Y13:AB13"/>
    <mergeCell ref="AC13:AF13"/>
    <mergeCell ref="AG13:AH13"/>
    <mergeCell ref="AI13:AK13"/>
    <mergeCell ref="AM13:AP13"/>
    <mergeCell ref="B10:T10"/>
    <mergeCell ref="U10:Y10"/>
    <mergeCell ref="AA10:AF10"/>
    <mergeCell ref="AG10:AX10"/>
    <mergeCell ref="B12:S12"/>
    <mergeCell ref="C13:F13"/>
    <mergeCell ref="G13:J13"/>
    <mergeCell ref="K13:N13"/>
    <mergeCell ref="O13:P13"/>
    <mergeCell ref="Q13:S13"/>
    <mergeCell ref="AA8:AF8"/>
    <mergeCell ref="AG8:AM8"/>
    <mergeCell ref="AN8:AR8"/>
    <mergeCell ref="AS8:AX8"/>
    <mergeCell ref="B9:T9"/>
    <mergeCell ref="U9:Y9"/>
    <mergeCell ref="AA9:AF9"/>
    <mergeCell ref="AG9:AX9"/>
    <mergeCell ref="B8:F8"/>
    <mergeCell ref="G8:Y8"/>
    <mergeCell ref="B2:F2"/>
    <mergeCell ref="G2:Y2"/>
    <mergeCell ref="AA2:AF2"/>
    <mergeCell ref="AG2:AX2"/>
    <mergeCell ref="B3:F3"/>
    <mergeCell ref="G3:Y3"/>
    <mergeCell ref="AA3:AD4"/>
    <mergeCell ref="AE3:AF3"/>
    <mergeCell ref="AG3:AX3"/>
    <mergeCell ref="B4:F4"/>
    <mergeCell ref="AE6:AF6"/>
    <mergeCell ref="AG6:AX6"/>
    <mergeCell ref="B7:F7"/>
    <mergeCell ref="G7:Y7"/>
    <mergeCell ref="AA7:AF7"/>
    <mergeCell ref="AG7:AM7"/>
    <mergeCell ref="AN7:AR7"/>
    <mergeCell ref="AS7:AX7"/>
    <mergeCell ref="G4:Y4"/>
    <mergeCell ref="AE4:AF4"/>
    <mergeCell ref="AG4:AX4"/>
    <mergeCell ref="B5:F5"/>
    <mergeCell ref="G5:Y5"/>
    <mergeCell ref="AA5:AD6"/>
    <mergeCell ref="AE5:AF5"/>
    <mergeCell ref="AG5:AX5"/>
    <mergeCell ref="B6:F6"/>
    <mergeCell ref="G6:Y6"/>
  </mergeCells>
  <phoneticPr fontId="8"/>
  <conditionalFormatting sqref="B88:AE117">
    <cfRule type="containsBlanks" dxfId="37" priority="22">
      <formula>LEN(TRIM(B88))=0</formula>
    </cfRule>
  </conditionalFormatting>
  <conditionalFormatting sqref="B122:AI126">
    <cfRule type="containsBlanks" dxfId="36" priority="9">
      <formula>LEN(TRIM(B122))=0</formula>
    </cfRule>
  </conditionalFormatting>
  <conditionalFormatting sqref="B130:AI134">
    <cfRule type="containsBlanks" dxfId="35" priority="7">
      <formula>LEN(TRIM(B130))=0</formula>
    </cfRule>
  </conditionalFormatting>
  <conditionalFormatting sqref="C14:N33 Q14:S33 AM14:AX33 BA14:BC33">
    <cfRule type="containsBlanks" dxfId="34" priority="32">
      <formula>LEN(TRIM(C14))=0</formula>
    </cfRule>
  </conditionalFormatting>
  <conditionalFormatting sqref="D56:AD65">
    <cfRule type="containsBlanks" dxfId="33" priority="16">
      <formula>LEN(TRIM(D56))=0</formula>
    </cfRule>
  </conditionalFormatting>
  <conditionalFormatting sqref="D70:AD74">
    <cfRule type="containsBlanks" dxfId="32" priority="14">
      <formula>LEN(TRIM(D70))=0</formula>
    </cfRule>
  </conditionalFormatting>
  <conditionalFormatting sqref="D79:AD83">
    <cfRule type="containsBlanks" dxfId="31" priority="12">
      <formula>LEN(TRIM(D79))=0</formula>
    </cfRule>
  </conditionalFormatting>
  <conditionalFormatting sqref="D38:AF52">
    <cfRule type="containsBlanks" dxfId="30" priority="17">
      <formula>LEN(TRIM(D38))=0</formula>
    </cfRule>
  </conditionalFormatting>
  <conditionalFormatting sqref="G2:Y8">
    <cfRule type="containsBlanks" dxfId="29" priority="1">
      <formula>LEN(TRIM(G2))=0</formula>
    </cfRule>
  </conditionalFormatting>
  <conditionalFormatting sqref="L137:AS138">
    <cfRule type="containsBlanks" dxfId="28" priority="6">
      <formula>LEN(TRIM(L137))=0</formula>
    </cfRule>
  </conditionalFormatting>
  <conditionalFormatting sqref="L140:AS141">
    <cfRule type="containsBlanks" dxfId="27" priority="3">
      <formula>LEN(TRIM(L140))=0</formula>
    </cfRule>
  </conditionalFormatting>
  <conditionalFormatting sqref="U9:Y10">
    <cfRule type="containsBlanks" dxfId="26" priority="33">
      <formula>LEN(TRIM(U9))=0</formula>
    </cfRule>
  </conditionalFormatting>
  <conditionalFormatting sqref="U14:AF33 AI14:AK33">
    <cfRule type="containsBlanks" dxfId="25" priority="30">
      <formula>LEN(TRIM(U14))=0</formula>
    </cfRule>
  </conditionalFormatting>
  <conditionalFormatting sqref="AG7:AM8 AS7:AX8 AG9:AX10 AT56:AV65 AT70:AV74 AT79:AV83 AR122:AY126 CB122:CU126">
    <cfRule type="containsBlanks" dxfId="24" priority="40">
      <formula>LEN(TRIM(AG7))=0</formula>
    </cfRule>
  </conditionalFormatting>
  <conditionalFormatting sqref="AG2:AX6">
    <cfRule type="containsBlanks" dxfId="23" priority="20">
      <formula>LEN(TRIM(AG2))=0</formula>
    </cfRule>
  </conditionalFormatting>
  <conditionalFormatting sqref="AJ88:AQ117">
    <cfRule type="containsBlanks" dxfId="22" priority="29">
      <formula>LEN(TRIM(AJ88))=0</formula>
    </cfRule>
  </conditionalFormatting>
  <conditionalFormatting sqref="AR130:AY134">
    <cfRule type="containsBlanks" dxfId="21" priority="36">
      <formula>LEN(TRIM(AR130))=0</formula>
    </cfRule>
  </conditionalFormatting>
  <conditionalFormatting sqref="BF56:CI65">
    <cfRule type="containsBlanks" dxfId="20" priority="15">
      <formula>LEN(TRIM(BF56))=0</formula>
    </cfRule>
  </conditionalFormatting>
  <conditionalFormatting sqref="BH122:BH126 BK122:BK126 BN122:BN126 BQ122:BQ126">
    <cfRule type="containsBlanks" dxfId="19" priority="41">
      <formula>LEN(TRIM(BH122))=0</formula>
    </cfRule>
  </conditionalFormatting>
  <conditionalFormatting sqref="BH130:BH134 BO130:BO134">
    <cfRule type="containsBlanks" dxfId="18" priority="37">
      <formula>LEN(TRIM(BH130))=0</formula>
    </cfRule>
  </conditionalFormatting>
  <conditionalFormatting sqref="BH18:BJ19">
    <cfRule type="containsBlanks" dxfId="17" priority="31">
      <formula>LEN(TRIM(BH18))=0</formula>
    </cfRule>
  </conditionalFormatting>
  <conditionalFormatting sqref="BH70:CK74">
    <cfRule type="containsBlanks" dxfId="16" priority="13">
      <formula>LEN(TRIM(BH70))=0</formula>
    </cfRule>
  </conditionalFormatting>
  <conditionalFormatting sqref="BH79:CK83">
    <cfRule type="containsBlanks" dxfId="15" priority="11">
      <formula>LEN(TRIM(BH79))=0</formula>
    </cfRule>
  </conditionalFormatting>
  <dataValidations count="6">
    <dataValidation type="list" allowBlank="1" showInputMessage="1" showErrorMessage="1" sqref="T122:W126 T130:W134" xr:uid="{399A4BDC-5BC5-4438-89CA-DDDCE84D3DA6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支援員,係員（事務職）,その他これらに準ずる者④"</formula1>
    </dataValidation>
    <dataValidation type="list" allowBlank="1" showInputMessage="1" showErrorMessage="1" sqref="U10:Y10" xr:uid="{6A2BEEA8-F17E-4931-80A6-D3552BEDD1D4}">
      <formula1>"週30時間以上,週30時間未満"</formula1>
    </dataValidation>
    <dataValidation type="list" allowBlank="1" showInputMessage="1" showErrorMessage="1" sqref="BS14:BU33 BA14:BC33 Q14:S33 AI14:AK33" xr:uid="{42D2A0F5-AB92-4F65-8BF6-FF8B860C4CAA}">
      <formula1>"脳損傷,その他"</formula1>
    </dataValidation>
    <dataValidation type="list" allowBlank="1" showInputMessage="1" showErrorMessage="1" sqref="W70:AA74" xr:uid="{ED40CC44-B311-4F3E-8ADE-3EEC961C82FE}">
      <formula1>"作製費"</formula1>
    </dataValidation>
    <dataValidation type="list" allowBlank="1" showInputMessage="1" showErrorMessage="1" sqref="BH70:BQ74" xr:uid="{3C099432-B625-4EA3-950E-3902C75C7E8B}">
      <formula1>"配布場所,掲載場所"</formula1>
    </dataValidation>
    <dataValidation type="list" allowBlank="1" showInputMessage="1" showErrorMessage="1" sqref="U9:Y9" xr:uid="{ABECFF29-8A27-49A5-AB7C-16120A0A348D}">
      <formula1>"税抜,税込"</formula1>
    </dataValidation>
  </dataValidations>
  <hyperlinks>
    <hyperlink ref="AM140" r:id="rId1" xr:uid="{8E65D693-F52D-4994-B3A2-32E91EA90639}"/>
    <hyperlink ref="AM141" r:id="rId2" xr:uid="{C44D6B63-AAF8-4C59-AA85-194FF4C666F0}"/>
  </hyperlinks>
  <pageMargins left="0.7" right="0.7" top="0.75" bottom="0.75" header="0.3" footer="0.3"/>
  <pageSetup paperSize="9" scale="65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CU342"/>
  <sheetViews>
    <sheetView showGridLines="0" zoomScale="87" zoomScaleNormal="87" zoomScaleSheetLayoutView="100" workbookViewId="0">
      <selection activeCell="Q15" sqref="Q15:S15"/>
    </sheetView>
  </sheetViews>
  <sheetFormatPr defaultColWidth="9" defaultRowHeight="16.5" x14ac:dyDescent="0.4"/>
  <cols>
    <col min="1" max="1" width="2.75" style="86" customWidth="1"/>
    <col min="2" max="2" width="2.75" style="11" customWidth="1"/>
    <col min="3" max="58" width="2.75" style="86" customWidth="1"/>
    <col min="59" max="101" width="2.625" style="86" customWidth="1"/>
    <col min="102" max="102" width="9" style="86" customWidth="1"/>
    <col min="103" max="16384" width="9" style="86"/>
  </cols>
  <sheetData>
    <row r="1" spans="2:73" x14ac:dyDescent="0.4">
      <c r="BD1" s="104"/>
    </row>
    <row r="2" spans="2:73" ht="16.5" customHeight="1" x14ac:dyDescent="0.4">
      <c r="B2" s="339" t="s">
        <v>85</v>
      </c>
      <c r="C2" s="340"/>
      <c r="D2" s="340"/>
      <c r="E2" s="340"/>
      <c r="F2" s="341"/>
      <c r="G2" s="350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2"/>
      <c r="AA2" s="345" t="s">
        <v>87</v>
      </c>
      <c r="AB2" s="345"/>
      <c r="AC2" s="345"/>
      <c r="AD2" s="345"/>
      <c r="AE2" s="345"/>
      <c r="AF2" s="345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Z2" s="103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</row>
    <row r="3" spans="2:73" x14ac:dyDescent="0.4">
      <c r="B3" s="347" t="s">
        <v>89</v>
      </c>
      <c r="C3" s="348"/>
      <c r="D3" s="348"/>
      <c r="E3" s="348"/>
      <c r="F3" s="349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2"/>
      <c r="AA3" s="345" t="s">
        <v>91</v>
      </c>
      <c r="AB3" s="345"/>
      <c r="AC3" s="345"/>
      <c r="AD3" s="345"/>
      <c r="AE3" s="345" t="s">
        <v>80</v>
      </c>
      <c r="AF3" s="345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</row>
    <row r="4" spans="2:73" x14ac:dyDescent="0.4">
      <c r="B4" s="347" t="s">
        <v>93</v>
      </c>
      <c r="C4" s="348"/>
      <c r="D4" s="348"/>
      <c r="E4" s="348"/>
      <c r="F4" s="349"/>
      <c r="G4" s="358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2"/>
      <c r="AA4" s="345"/>
      <c r="AB4" s="345"/>
      <c r="AC4" s="345"/>
      <c r="AD4" s="345"/>
      <c r="AE4" s="345" t="s">
        <v>94</v>
      </c>
      <c r="AF4" s="345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</row>
    <row r="5" spans="2:73" ht="19.5" customHeight="1" x14ac:dyDescent="0.4">
      <c r="B5" s="347" t="s">
        <v>80</v>
      </c>
      <c r="C5" s="348"/>
      <c r="D5" s="348"/>
      <c r="E5" s="348"/>
      <c r="F5" s="349"/>
      <c r="G5" s="350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  <c r="AA5" s="345" t="s">
        <v>97</v>
      </c>
      <c r="AB5" s="345"/>
      <c r="AC5" s="345"/>
      <c r="AD5" s="345"/>
      <c r="AE5" s="345" t="s">
        <v>63</v>
      </c>
      <c r="AF5" s="345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  <c r="AV5" s="354"/>
      <c r="AW5" s="354"/>
      <c r="AX5" s="35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</row>
    <row r="6" spans="2:73" x14ac:dyDescent="0.4">
      <c r="B6" s="347" t="s">
        <v>99</v>
      </c>
      <c r="C6" s="348"/>
      <c r="D6" s="348"/>
      <c r="E6" s="348"/>
      <c r="F6" s="349"/>
      <c r="G6" s="350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2"/>
      <c r="AA6" s="345"/>
      <c r="AB6" s="345"/>
      <c r="AC6" s="345"/>
      <c r="AD6" s="345"/>
      <c r="AE6" s="345" t="s">
        <v>94</v>
      </c>
      <c r="AF6" s="345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</row>
    <row r="7" spans="2:73" x14ac:dyDescent="0.4">
      <c r="B7" s="345" t="s">
        <v>282</v>
      </c>
      <c r="C7" s="345"/>
      <c r="D7" s="345"/>
      <c r="E7" s="345"/>
      <c r="F7" s="345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AA7" s="345" t="s">
        <v>104</v>
      </c>
      <c r="AB7" s="345"/>
      <c r="AC7" s="345"/>
      <c r="AD7" s="345"/>
      <c r="AE7" s="345"/>
      <c r="AF7" s="345"/>
      <c r="AG7" s="350"/>
      <c r="AH7" s="351"/>
      <c r="AI7" s="351"/>
      <c r="AJ7" s="351"/>
      <c r="AK7" s="351"/>
      <c r="AL7" s="351"/>
      <c r="AM7" s="352"/>
      <c r="AN7" s="355" t="s">
        <v>106</v>
      </c>
      <c r="AO7" s="356"/>
      <c r="AP7" s="356"/>
      <c r="AQ7" s="356"/>
      <c r="AR7" s="357"/>
      <c r="AS7" s="342"/>
      <c r="AT7" s="343"/>
      <c r="AU7" s="343"/>
      <c r="AV7" s="343"/>
      <c r="AW7" s="343"/>
      <c r="AX7" s="34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R7" s="11"/>
    </row>
    <row r="8" spans="2:73" x14ac:dyDescent="0.4">
      <c r="B8" s="345" t="s">
        <v>108</v>
      </c>
      <c r="C8" s="345"/>
      <c r="D8" s="345"/>
      <c r="E8" s="345"/>
      <c r="F8" s="345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AA8" s="345" t="s">
        <v>110</v>
      </c>
      <c r="AB8" s="345"/>
      <c r="AC8" s="345"/>
      <c r="AD8" s="345"/>
      <c r="AE8" s="345"/>
      <c r="AF8" s="345"/>
      <c r="AG8" s="350"/>
      <c r="AH8" s="351"/>
      <c r="AI8" s="351"/>
      <c r="AJ8" s="351"/>
      <c r="AK8" s="351"/>
      <c r="AL8" s="351"/>
      <c r="AM8" s="352"/>
      <c r="AN8" s="355" t="s">
        <v>112</v>
      </c>
      <c r="AO8" s="356"/>
      <c r="AP8" s="356"/>
      <c r="AQ8" s="356"/>
      <c r="AR8" s="357"/>
      <c r="AS8" s="342"/>
      <c r="AT8" s="343"/>
      <c r="AU8" s="343"/>
      <c r="AV8" s="343"/>
      <c r="AW8" s="343"/>
      <c r="AX8" s="34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R8" s="11"/>
    </row>
    <row r="9" spans="2:73" x14ac:dyDescent="0.4">
      <c r="B9" s="353" t="s">
        <v>114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65"/>
      <c r="V9" s="365"/>
      <c r="W9" s="365"/>
      <c r="X9" s="365"/>
      <c r="Y9" s="365"/>
      <c r="AA9" s="345" t="s">
        <v>116</v>
      </c>
      <c r="AB9" s="345"/>
      <c r="AC9" s="345"/>
      <c r="AD9" s="345"/>
      <c r="AE9" s="345"/>
      <c r="AF9" s="345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</row>
    <row r="10" spans="2:73" x14ac:dyDescent="0.4">
      <c r="B10" s="353" t="s">
        <v>283</v>
      </c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45"/>
      <c r="V10" s="345"/>
      <c r="W10" s="345"/>
      <c r="X10" s="345"/>
      <c r="Y10" s="345"/>
      <c r="AA10" s="345" t="s">
        <v>120</v>
      </c>
      <c r="AB10" s="345"/>
      <c r="AC10" s="345"/>
      <c r="AD10" s="345"/>
      <c r="AE10" s="345"/>
      <c r="AF10" s="345"/>
      <c r="AG10" s="359"/>
      <c r="AH10" s="359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/>
      <c r="AX10" s="359"/>
      <c r="AZ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</row>
    <row r="11" spans="2:73" x14ac:dyDescent="0.4"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12" spans="2:73" ht="17.25" thickBot="1" x14ac:dyDescent="0.45">
      <c r="B12" s="360" t="s">
        <v>284</v>
      </c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</row>
    <row r="13" spans="2:73" x14ac:dyDescent="0.4">
      <c r="B13" s="127"/>
      <c r="C13" s="361" t="s">
        <v>123</v>
      </c>
      <c r="D13" s="362"/>
      <c r="E13" s="362"/>
      <c r="F13" s="363"/>
      <c r="G13" s="362" t="s">
        <v>124</v>
      </c>
      <c r="H13" s="362"/>
      <c r="I13" s="362"/>
      <c r="J13" s="363"/>
      <c r="K13" s="362" t="s">
        <v>125</v>
      </c>
      <c r="L13" s="362"/>
      <c r="M13" s="362"/>
      <c r="N13" s="363"/>
      <c r="O13" s="361" t="s">
        <v>126</v>
      </c>
      <c r="P13" s="363"/>
      <c r="Q13" s="361" t="s">
        <v>127</v>
      </c>
      <c r="R13" s="362"/>
      <c r="S13" s="364"/>
      <c r="T13" s="127"/>
      <c r="U13" s="361" t="s">
        <v>123</v>
      </c>
      <c r="V13" s="362"/>
      <c r="W13" s="362"/>
      <c r="X13" s="363"/>
      <c r="Y13" s="362" t="s">
        <v>124</v>
      </c>
      <c r="Z13" s="362"/>
      <c r="AA13" s="362"/>
      <c r="AB13" s="363"/>
      <c r="AC13" s="362" t="s">
        <v>125</v>
      </c>
      <c r="AD13" s="362"/>
      <c r="AE13" s="362"/>
      <c r="AF13" s="363"/>
      <c r="AG13" s="361" t="s">
        <v>126</v>
      </c>
      <c r="AH13" s="363"/>
      <c r="AI13" s="361" t="s">
        <v>127</v>
      </c>
      <c r="AJ13" s="362"/>
      <c r="AK13" s="364"/>
      <c r="AL13" s="127"/>
      <c r="AM13" s="361" t="s">
        <v>123</v>
      </c>
      <c r="AN13" s="362"/>
      <c r="AO13" s="362"/>
      <c r="AP13" s="363"/>
      <c r="AQ13" s="362" t="s">
        <v>124</v>
      </c>
      <c r="AR13" s="362"/>
      <c r="AS13" s="362"/>
      <c r="AT13" s="363"/>
      <c r="AU13" s="362" t="s">
        <v>125</v>
      </c>
      <c r="AV13" s="362"/>
      <c r="AW13" s="362"/>
      <c r="AX13" s="363"/>
      <c r="AY13" s="361" t="s">
        <v>126</v>
      </c>
      <c r="AZ13" s="363"/>
      <c r="BA13" s="361" t="s">
        <v>127</v>
      </c>
      <c r="BB13" s="362"/>
      <c r="BC13" s="364"/>
      <c r="BD13" s="121"/>
      <c r="BE13" s="345" t="s">
        <v>127</v>
      </c>
      <c r="BF13" s="345"/>
      <c r="BG13" s="345"/>
      <c r="BH13" s="345" t="s">
        <v>128</v>
      </c>
      <c r="BI13" s="345"/>
      <c r="BJ13" s="345"/>
      <c r="BK13" s="345" t="s">
        <v>129</v>
      </c>
      <c r="BL13" s="345"/>
      <c r="BM13" s="345"/>
      <c r="BN13" s="85"/>
      <c r="BO13" s="85"/>
      <c r="BP13" s="85"/>
      <c r="BQ13" s="85"/>
      <c r="BR13" s="85"/>
      <c r="BS13" s="85"/>
      <c r="BT13" s="85"/>
      <c r="BU13" s="85"/>
    </row>
    <row r="14" spans="2:73" x14ac:dyDescent="0.4">
      <c r="B14" s="126">
        <v>1</v>
      </c>
      <c r="C14" s="366"/>
      <c r="D14" s="367"/>
      <c r="E14" s="367"/>
      <c r="F14" s="368"/>
      <c r="G14" s="369"/>
      <c r="H14" s="370"/>
      <c r="I14" s="370"/>
      <c r="J14" s="371"/>
      <c r="K14" s="369"/>
      <c r="L14" s="370"/>
      <c r="M14" s="370"/>
      <c r="N14" s="371"/>
      <c r="O14" s="372" t="str">
        <f t="shared" ref="O14:O33" si="0">IF(G14="","",K14-G14+1)</f>
        <v/>
      </c>
      <c r="P14" s="373"/>
      <c r="Q14" s="355"/>
      <c r="R14" s="356"/>
      <c r="S14" s="374"/>
      <c r="T14" s="126">
        <f>B33+1</f>
        <v>21</v>
      </c>
      <c r="U14" s="366"/>
      <c r="V14" s="367"/>
      <c r="W14" s="367"/>
      <c r="X14" s="368"/>
      <c r="Y14" s="369"/>
      <c r="Z14" s="370"/>
      <c r="AA14" s="370"/>
      <c r="AB14" s="371"/>
      <c r="AC14" s="369"/>
      <c r="AD14" s="370"/>
      <c r="AE14" s="370"/>
      <c r="AF14" s="371"/>
      <c r="AG14" s="372" t="str">
        <f t="shared" ref="AG14:AG33" si="1">IF(Y14="","",AC14-Y14+1)</f>
        <v/>
      </c>
      <c r="AH14" s="373"/>
      <c r="AI14" s="355"/>
      <c r="AJ14" s="356"/>
      <c r="AK14" s="374"/>
      <c r="AL14" s="126">
        <f>T33+1</f>
        <v>41</v>
      </c>
      <c r="AM14" s="366"/>
      <c r="AN14" s="367"/>
      <c r="AO14" s="367"/>
      <c r="AP14" s="368"/>
      <c r="AQ14" s="369"/>
      <c r="AR14" s="370"/>
      <c r="AS14" s="370"/>
      <c r="AT14" s="371"/>
      <c r="AU14" s="369"/>
      <c r="AV14" s="370"/>
      <c r="AW14" s="370"/>
      <c r="AX14" s="371"/>
      <c r="AY14" s="372" t="str">
        <f t="shared" ref="AY14:AY33" si="2">IF(AQ14="","",AU14-AQ14+1)</f>
        <v/>
      </c>
      <c r="AZ14" s="373"/>
      <c r="BA14" s="355"/>
      <c r="BB14" s="356"/>
      <c r="BC14" s="374"/>
      <c r="BD14" s="122"/>
      <c r="BE14" s="347" t="s">
        <v>132</v>
      </c>
      <c r="BF14" s="348"/>
      <c r="BG14" s="349"/>
      <c r="BH14" s="375">
        <f>COUNTIF(Q14:S33,"脳損傷")+COUNTIF(AI14:AK33,"脳損傷")+COUNTIF(BA14:BC33,"脳損傷")</f>
        <v>0</v>
      </c>
      <c r="BI14" s="375"/>
      <c r="BJ14" s="375"/>
      <c r="BK14" s="375">
        <f ca="1">SUMIF(Q14:S33,"脳損傷",O14:P33)+SUMIF(AI14:AK33,"脳損傷",AG14:AH33)+SUMIF(BA14:BC33,"脳損傷",AY14:AZ33)</f>
        <v>0</v>
      </c>
      <c r="BL14" s="375"/>
      <c r="BM14" s="375"/>
      <c r="BN14" s="120"/>
      <c r="BO14" s="120"/>
      <c r="BP14" s="120"/>
      <c r="BQ14" s="11"/>
      <c r="BR14" s="11"/>
      <c r="BS14" s="119"/>
      <c r="BT14" s="119"/>
      <c r="BU14" s="119"/>
    </row>
    <row r="15" spans="2:73" x14ac:dyDescent="0.4">
      <c r="B15" s="126">
        <f>B14+1</f>
        <v>2</v>
      </c>
      <c r="C15" s="366"/>
      <c r="D15" s="367"/>
      <c r="E15" s="367"/>
      <c r="F15" s="368"/>
      <c r="G15" s="369"/>
      <c r="H15" s="370"/>
      <c r="I15" s="370"/>
      <c r="J15" s="371"/>
      <c r="K15" s="369"/>
      <c r="L15" s="370"/>
      <c r="M15" s="370"/>
      <c r="N15" s="371"/>
      <c r="O15" s="372" t="str">
        <f t="shared" si="0"/>
        <v/>
      </c>
      <c r="P15" s="373"/>
      <c r="Q15" s="355"/>
      <c r="R15" s="356"/>
      <c r="S15" s="374"/>
      <c r="T15" s="126">
        <f>T14+1</f>
        <v>22</v>
      </c>
      <c r="U15" s="366"/>
      <c r="V15" s="367"/>
      <c r="W15" s="367"/>
      <c r="X15" s="368"/>
      <c r="Y15" s="369"/>
      <c r="Z15" s="370"/>
      <c r="AA15" s="370"/>
      <c r="AB15" s="371"/>
      <c r="AC15" s="369"/>
      <c r="AD15" s="370"/>
      <c r="AE15" s="370"/>
      <c r="AF15" s="371"/>
      <c r="AG15" s="372" t="str">
        <f t="shared" si="1"/>
        <v/>
      </c>
      <c r="AH15" s="373"/>
      <c r="AI15" s="355"/>
      <c r="AJ15" s="356"/>
      <c r="AK15" s="374"/>
      <c r="AL15" s="126">
        <f>AL14+1</f>
        <v>42</v>
      </c>
      <c r="AM15" s="366"/>
      <c r="AN15" s="367"/>
      <c r="AO15" s="367"/>
      <c r="AP15" s="368"/>
      <c r="AQ15" s="369"/>
      <c r="AR15" s="370"/>
      <c r="AS15" s="370"/>
      <c r="AT15" s="371"/>
      <c r="AU15" s="369"/>
      <c r="AV15" s="370"/>
      <c r="AW15" s="370"/>
      <c r="AX15" s="371"/>
      <c r="AY15" s="372" t="str">
        <f t="shared" si="2"/>
        <v/>
      </c>
      <c r="AZ15" s="373"/>
      <c r="BA15" s="355"/>
      <c r="BB15" s="356"/>
      <c r="BC15" s="374"/>
      <c r="BD15" s="122"/>
      <c r="BE15" s="347" t="s">
        <v>33</v>
      </c>
      <c r="BF15" s="348"/>
      <c r="BG15" s="349"/>
      <c r="BH15" s="375">
        <f>COUNTIF(Q14:S33,"その他")+COUNTIF(AI14:AK33,"その他")+COUNTIF(BA14:BC33,"その他")</f>
        <v>0</v>
      </c>
      <c r="BI15" s="375"/>
      <c r="BJ15" s="375"/>
      <c r="BK15" s="375">
        <f ca="1">SUMIF(Q14:S33,"その他",O14:P33)+SUMIF(AI14:AK33,"その他",AG14:AH33)+SUMIF(BA14:BC33,"その他",AY14:AZ33)</f>
        <v>0</v>
      </c>
      <c r="BL15" s="375"/>
      <c r="BM15" s="375"/>
      <c r="BN15" s="120"/>
      <c r="BO15" s="120"/>
      <c r="BP15" s="120"/>
      <c r="BQ15" s="11"/>
      <c r="BR15" s="11"/>
      <c r="BS15" s="119"/>
      <c r="BT15" s="119"/>
      <c r="BU15" s="119"/>
    </row>
    <row r="16" spans="2:73" x14ac:dyDescent="0.4">
      <c r="B16" s="126">
        <f t="shared" ref="B16:B33" si="3">B15+1</f>
        <v>3</v>
      </c>
      <c r="C16" s="366"/>
      <c r="D16" s="367"/>
      <c r="E16" s="367"/>
      <c r="F16" s="368"/>
      <c r="G16" s="369"/>
      <c r="H16" s="370"/>
      <c r="I16" s="370"/>
      <c r="J16" s="371"/>
      <c r="K16" s="369"/>
      <c r="L16" s="370"/>
      <c r="M16" s="370"/>
      <c r="N16" s="371"/>
      <c r="O16" s="372" t="str">
        <f t="shared" si="0"/>
        <v/>
      </c>
      <c r="P16" s="373"/>
      <c r="Q16" s="355"/>
      <c r="R16" s="356"/>
      <c r="S16" s="374"/>
      <c r="T16" s="126">
        <f t="shared" ref="T16:T33" si="4">T15+1</f>
        <v>23</v>
      </c>
      <c r="U16" s="366"/>
      <c r="V16" s="367"/>
      <c r="W16" s="367"/>
      <c r="X16" s="368"/>
      <c r="Y16" s="369"/>
      <c r="Z16" s="370"/>
      <c r="AA16" s="370"/>
      <c r="AB16" s="371"/>
      <c r="AC16" s="369"/>
      <c r="AD16" s="370"/>
      <c r="AE16" s="370"/>
      <c r="AF16" s="371"/>
      <c r="AG16" s="372" t="str">
        <f t="shared" si="1"/>
        <v/>
      </c>
      <c r="AH16" s="373"/>
      <c r="AI16" s="355"/>
      <c r="AJ16" s="356"/>
      <c r="AK16" s="374"/>
      <c r="AL16" s="126">
        <f t="shared" ref="AL16:AL33" si="5">AL15+1</f>
        <v>43</v>
      </c>
      <c r="AM16" s="366"/>
      <c r="AN16" s="367"/>
      <c r="AO16" s="367"/>
      <c r="AP16" s="368"/>
      <c r="AQ16" s="369"/>
      <c r="AR16" s="370"/>
      <c r="AS16" s="370"/>
      <c r="AT16" s="371"/>
      <c r="AU16" s="369"/>
      <c r="AV16" s="370"/>
      <c r="AW16" s="370"/>
      <c r="AX16" s="371"/>
      <c r="AY16" s="372" t="str">
        <f t="shared" si="2"/>
        <v/>
      </c>
      <c r="AZ16" s="373"/>
      <c r="BA16" s="355"/>
      <c r="BB16" s="356"/>
      <c r="BC16" s="374"/>
      <c r="BD16" s="122"/>
      <c r="BE16" s="118"/>
      <c r="BF16" s="118"/>
      <c r="BG16" s="118"/>
      <c r="BH16" s="118"/>
      <c r="BI16" s="120"/>
      <c r="BJ16" s="120"/>
      <c r="BK16" s="120"/>
      <c r="BL16" s="120"/>
      <c r="BM16" s="120"/>
      <c r="BN16" s="120"/>
      <c r="BO16" s="120"/>
      <c r="BP16" s="120"/>
      <c r="BQ16" s="11"/>
      <c r="BR16" s="11"/>
      <c r="BS16" s="119"/>
      <c r="BT16" s="119"/>
      <c r="BU16" s="119"/>
    </row>
    <row r="17" spans="2:73" x14ac:dyDescent="0.4">
      <c r="B17" s="126">
        <f t="shared" si="3"/>
        <v>4</v>
      </c>
      <c r="C17" s="366"/>
      <c r="D17" s="367"/>
      <c r="E17" s="367"/>
      <c r="F17" s="368"/>
      <c r="G17" s="369"/>
      <c r="H17" s="370"/>
      <c r="I17" s="370"/>
      <c r="J17" s="371"/>
      <c r="K17" s="369"/>
      <c r="L17" s="370"/>
      <c r="M17" s="370"/>
      <c r="N17" s="371"/>
      <c r="O17" s="372" t="str">
        <f t="shared" si="0"/>
        <v/>
      </c>
      <c r="P17" s="373"/>
      <c r="Q17" s="355"/>
      <c r="R17" s="356"/>
      <c r="S17" s="374"/>
      <c r="T17" s="126">
        <f t="shared" si="4"/>
        <v>24</v>
      </c>
      <c r="U17" s="366"/>
      <c r="V17" s="367"/>
      <c r="W17" s="367"/>
      <c r="X17" s="368"/>
      <c r="Y17" s="369"/>
      <c r="Z17" s="370"/>
      <c r="AA17" s="370"/>
      <c r="AB17" s="371"/>
      <c r="AC17" s="369"/>
      <c r="AD17" s="370"/>
      <c r="AE17" s="370"/>
      <c r="AF17" s="371"/>
      <c r="AG17" s="372" t="str">
        <f t="shared" si="1"/>
        <v/>
      </c>
      <c r="AH17" s="373"/>
      <c r="AI17" s="355"/>
      <c r="AJ17" s="356"/>
      <c r="AK17" s="374"/>
      <c r="AL17" s="126">
        <f t="shared" si="5"/>
        <v>44</v>
      </c>
      <c r="AM17" s="366"/>
      <c r="AN17" s="367"/>
      <c r="AO17" s="367"/>
      <c r="AP17" s="368"/>
      <c r="AQ17" s="369"/>
      <c r="AR17" s="370"/>
      <c r="AS17" s="370"/>
      <c r="AT17" s="371"/>
      <c r="AU17" s="369"/>
      <c r="AV17" s="370"/>
      <c r="AW17" s="370"/>
      <c r="AX17" s="371"/>
      <c r="AY17" s="372" t="str">
        <f t="shared" si="2"/>
        <v/>
      </c>
      <c r="AZ17" s="373"/>
      <c r="BA17" s="355"/>
      <c r="BB17" s="356"/>
      <c r="BC17" s="374"/>
      <c r="BD17" s="122"/>
      <c r="BE17" s="345" t="s">
        <v>136</v>
      </c>
      <c r="BF17" s="345"/>
      <c r="BG17" s="345"/>
      <c r="BH17" s="345"/>
      <c r="BI17" s="345"/>
      <c r="BJ17" s="345"/>
      <c r="BK17" s="345"/>
      <c r="BL17" s="345"/>
      <c r="BM17" s="345"/>
      <c r="BN17" s="120"/>
      <c r="BO17" s="120"/>
      <c r="BP17" s="120"/>
      <c r="BQ17" s="11"/>
      <c r="BR17" s="11"/>
      <c r="BS17" s="119"/>
      <c r="BT17" s="119"/>
      <c r="BU17" s="119"/>
    </row>
    <row r="18" spans="2:73" x14ac:dyDescent="0.4">
      <c r="B18" s="126">
        <f t="shared" si="3"/>
        <v>5</v>
      </c>
      <c r="C18" s="366"/>
      <c r="D18" s="367"/>
      <c r="E18" s="367"/>
      <c r="F18" s="368"/>
      <c r="G18" s="369"/>
      <c r="H18" s="370"/>
      <c r="I18" s="370"/>
      <c r="J18" s="371"/>
      <c r="K18" s="369"/>
      <c r="L18" s="370"/>
      <c r="M18" s="370"/>
      <c r="N18" s="371"/>
      <c r="O18" s="372" t="str">
        <f t="shared" si="0"/>
        <v/>
      </c>
      <c r="P18" s="373"/>
      <c r="Q18" s="355"/>
      <c r="R18" s="356"/>
      <c r="S18" s="374"/>
      <c r="T18" s="126">
        <f t="shared" si="4"/>
        <v>25</v>
      </c>
      <c r="U18" s="366"/>
      <c r="V18" s="367"/>
      <c r="W18" s="367"/>
      <c r="X18" s="368"/>
      <c r="Y18" s="369"/>
      <c r="Z18" s="370"/>
      <c r="AA18" s="370"/>
      <c r="AB18" s="371"/>
      <c r="AC18" s="369"/>
      <c r="AD18" s="370"/>
      <c r="AE18" s="370"/>
      <c r="AF18" s="371"/>
      <c r="AG18" s="372" t="str">
        <f t="shared" si="1"/>
        <v/>
      </c>
      <c r="AH18" s="373"/>
      <c r="AI18" s="355"/>
      <c r="AJ18" s="356"/>
      <c r="AK18" s="374"/>
      <c r="AL18" s="126">
        <f t="shared" si="5"/>
        <v>45</v>
      </c>
      <c r="AM18" s="366"/>
      <c r="AN18" s="367"/>
      <c r="AO18" s="367"/>
      <c r="AP18" s="368"/>
      <c r="AQ18" s="369"/>
      <c r="AR18" s="370"/>
      <c r="AS18" s="370"/>
      <c r="AT18" s="371"/>
      <c r="AU18" s="369"/>
      <c r="AV18" s="370"/>
      <c r="AW18" s="370"/>
      <c r="AX18" s="371"/>
      <c r="AY18" s="372" t="str">
        <f t="shared" si="2"/>
        <v/>
      </c>
      <c r="AZ18" s="373"/>
      <c r="BA18" s="355"/>
      <c r="BB18" s="356"/>
      <c r="BC18" s="374"/>
      <c r="BD18" s="122"/>
      <c r="BE18" s="345" t="s">
        <v>37</v>
      </c>
      <c r="BF18" s="345"/>
      <c r="BG18" s="345"/>
      <c r="BH18" s="376"/>
      <c r="BI18" s="376"/>
      <c r="BJ18" s="376"/>
      <c r="BK18" s="345" t="s">
        <v>30</v>
      </c>
      <c r="BL18" s="345"/>
      <c r="BM18" s="345"/>
      <c r="BN18" s="120"/>
      <c r="BO18" s="120"/>
      <c r="BP18" s="120"/>
      <c r="BQ18" s="11"/>
      <c r="BR18" s="11"/>
      <c r="BS18" s="119"/>
      <c r="BT18" s="119"/>
      <c r="BU18" s="119"/>
    </row>
    <row r="19" spans="2:73" x14ac:dyDescent="0.4">
      <c r="B19" s="126">
        <f t="shared" si="3"/>
        <v>6</v>
      </c>
      <c r="C19" s="366"/>
      <c r="D19" s="367"/>
      <c r="E19" s="367"/>
      <c r="F19" s="368"/>
      <c r="G19" s="369"/>
      <c r="H19" s="370"/>
      <c r="I19" s="370"/>
      <c r="J19" s="371"/>
      <c r="K19" s="369"/>
      <c r="L19" s="370"/>
      <c r="M19" s="370"/>
      <c r="N19" s="371"/>
      <c r="O19" s="372" t="str">
        <f t="shared" si="0"/>
        <v/>
      </c>
      <c r="P19" s="373"/>
      <c r="Q19" s="355"/>
      <c r="R19" s="356"/>
      <c r="S19" s="374"/>
      <c r="T19" s="126">
        <f t="shared" si="4"/>
        <v>26</v>
      </c>
      <c r="U19" s="366"/>
      <c r="V19" s="367"/>
      <c r="W19" s="367"/>
      <c r="X19" s="368"/>
      <c r="Y19" s="369"/>
      <c r="Z19" s="370"/>
      <c r="AA19" s="370"/>
      <c r="AB19" s="371"/>
      <c r="AC19" s="369"/>
      <c r="AD19" s="370"/>
      <c r="AE19" s="370"/>
      <c r="AF19" s="371"/>
      <c r="AG19" s="372" t="str">
        <f t="shared" si="1"/>
        <v/>
      </c>
      <c r="AH19" s="373"/>
      <c r="AI19" s="355"/>
      <c r="AJ19" s="356"/>
      <c r="AK19" s="374"/>
      <c r="AL19" s="126">
        <f t="shared" si="5"/>
        <v>46</v>
      </c>
      <c r="AM19" s="366"/>
      <c r="AN19" s="367"/>
      <c r="AO19" s="367"/>
      <c r="AP19" s="368"/>
      <c r="AQ19" s="369"/>
      <c r="AR19" s="370"/>
      <c r="AS19" s="370"/>
      <c r="AT19" s="371"/>
      <c r="AU19" s="369"/>
      <c r="AV19" s="370"/>
      <c r="AW19" s="370"/>
      <c r="AX19" s="371"/>
      <c r="AY19" s="372" t="str">
        <f t="shared" si="2"/>
        <v/>
      </c>
      <c r="AZ19" s="373"/>
      <c r="BA19" s="355"/>
      <c r="BB19" s="356"/>
      <c r="BC19" s="374"/>
      <c r="BD19" s="122"/>
      <c r="BE19" s="345" t="s">
        <v>33</v>
      </c>
      <c r="BF19" s="345"/>
      <c r="BG19" s="345"/>
      <c r="BH19" s="376"/>
      <c r="BI19" s="376"/>
      <c r="BJ19" s="376"/>
      <c r="BK19" s="345" t="s">
        <v>30</v>
      </c>
      <c r="BL19" s="345"/>
      <c r="BM19" s="345"/>
      <c r="BN19" s="120"/>
      <c r="BO19" s="120"/>
      <c r="BP19" s="120"/>
      <c r="BQ19" s="11"/>
      <c r="BR19" s="11"/>
      <c r="BS19" s="119"/>
      <c r="BT19" s="119"/>
      <c r="BU19" s="119"/>
    </row>
    <row r="20" spans="2:73" x14ac:dyDescent="0.4">
      <c r="B20" s="126">
        <f t="shared" si="3"/>
        <v>7</v>
      </c>
      <c r="C20" s="366"/>
      <c r="D20" s="367"/>
      <c r="E20" s="367"/>
      <c r="F20" s="368"/>
      <c r="G20" s="369"/>
      <c r="H20" s="370"/>
      <c r="I20" s="370"/>
      <c r="J20" s="371"/>
      <c r="K20" s="369"/>
      <c r="L20" s="370"/>
      <c r="M20" s="370"/>
      <c r="N20" s="371"/>
      <c r="O20" s="372" t="str">
        <f t="shared" si="0"/>
        <v/>
      </c>
      <c r="P20" s="373"/>
      <c r="Q20" s="355"/>
      <c r="R20" s="356"/>
      <c r="S20" s="374"/>
      <c r="T20" s="126">
        <f t="shared" si="4"/>
        <v>27</v>
      </c>
      <c r="U20" s="366"/>
      <c r="V20" s="367"/>
      <c r="W20" s="367"/>
      <c r="X20" s="368"/>
      <c r="Y20" s="369"/>
      <c r="Z20" s="370"/>
      <c r="AA20" s="370"/>
      <c r="AB20" s="371"/>
      <c r="AC20" s="369"/>
      <c r="AD20" s="370"/>
      <c r="AE20" s="370"/>
      <c r="AF20" s="371"/>
      <c r="AG20" s="372" t="str">
        <f t="shared" si="1"/>
        <v/>
      </c>
      <c r="AH20" s="373"/>
      <c r="AI20" s="355"/>
      <c r="AJ20" s="356"/>
      <c r="AK20" s="374"/>
      <c r="AL20" s="126">
        <f t="shared" si="5"/>
        <v>47</v>
      </c>
      <c r="AM20" s="366"/>
      <c r="AN20" s="367"/>
      <c r="AO20" s="367"/>
      <c r="AP20" s="368"/>
      <c r="AQ20" s="369"/>
      <c r="AR20" s="370"/>
      <c r="AS20" s="370"/>
      <c r="AT20" s="371"/>
      <c r="AU20" s="369"/>
      <c r="AV20" s="370"/>
      <c r="AW20" s="370"/>
      <c r="AX20" s="371"/>
      <c r="AY20" s="372" t="str">
        <f t="shared" si="2"/>
        <v/>
      </c>
      <c r="AZ20" s="373"/>
      <c r="BA20" s="355"/>
      <c r="BB20" s="356"/>
      <c r="BC20" s="374"/>
      <c r="BD20" s="122"/>
      <c r="BE20" s="345" t="s">
        <v>27</v>
      </c>
      <c r="BF20" s="345"/>
      <c r="BG20" s="345"/>
      <c r="BH20" s="377">
        <f>SUM(BH18:BJ19)</f>
        <v>0</v>
      </c>
      <c r="BI20" s="377"/>
      <c r="BJ20" s="377"/>
      <c r="BK20" s="345" t="s">
        <v>30</v>
      </c>
      <c r="BL20" s="345"/>
      <c r="BM20" s="345"/>
      <c r="BN20" s="120"/>
      <c r="BO20" s="120"/>
      <c r="BP20" s="120"/>
      <c r="BQ20" s="11"/>
      <c r="BR20" s="11"/>
      <c r="BS20" s="119"/>
      <c r="BT20" s="119"/>
      <c r="BU20" s="119"/>
    </row>
    <row r="21" spans="2:73" x14ac:dyDescent="0.4">
      <c r="B21" s="126">
        <f t="shared" si="3"/>
        <v>8</v>
      </c>
      <c r="C21" s="366"/>
      <c r="D21" s="367"/>
      <c r="E21" s="367"/>
      <c r="F21" s="368"/>
      <c r="G21" s="369"/>
      <c r="H21" s="370"/>
      <c r="I21" s="370"/>
      <c r="J21" s="371"/>
      <c r="K21" s="369"/>
      <c r="L21" s="370"/>
      <c r="M21" s="370"/>
      <c r="N21" s="371"/>
      <c r="O21" s="372" t="str">
        <f t="shared" si="0"/>
        <v/>
      </c>
      <c r="P21" s="373"/>
      <c r="Q21" s="355"/>
      <c r="R21" s="356"/>
      <c r="S21" s="374"/>
      <c r="T21" s="126">
        <f t="shared" si="4"/>
        <v>28</v>
      </c>
      <c r="U21" s="366"/>
      <c r="V21" s="367"/>
      <c r="W21" s="367"/>
      <c r="X21" s="368"/>
      <c r="Y21" s="369"/>
      <c r="Z21" s="370"/>
      <c r="AA21" s="370"/>
      <c r="AB21" s="371"/>
      <c r="AC21" s="369"/>
      <c r="AD21" s="370"/>
      <c r="AE21" s="370"/>
      <c r="AF21" s="371"/>
      <c r="AG21" s="372" t="str">
        <f t="shared" si="1"/>
        <v/>
      </c>
      <c r="AH21" s="373"/>
      <c r="AI21" s="355"/>
      <c r="AJ21" s="356"/>
      <c r="AK21" s="374"/>
      <c r="AL21" s="126">
        <f t="shared" si="5"/>
        <v>48</v>
      </c>
      <c r="AM21" s="366"/>
      <c r="AN21" s="367"/>
      <c r="AO21" s="367"/>
      <c r="AP21" s="368"/>
      <c r="AQ21" s="369"/>
      <c r="AR21" s="370"/>
      <c r="AS21" s="370"/>
      <c r="AT21" s="371"/>
      <c r="AU21" s="369"/>
      <c r="AV21" s="370"/>
      <c r="AW21" s="370"/>
      <c r="AX21" s="371"/>
      <c r="AY21" s="372" t="str">
        <f t="shared" si="2"/>
        <v/>
      </c>
      <c r="AZ21" s="373"/>
      <c r="BA21" s="355"/>
      <c r="BB21" s="356"/>
      <c r="BC21" s="374"/>
      <c r="BD21" s="122"/>
      <c r="BE21" s="118"/>
      <c r="BF21" s="118"/>
      <c r="BG21" s="118"/>
      <c r="BH21" s="118"/>
      <c r="BI21" s="120"/>
      <c r="BJ21" s="120"/>
      <c r="BK21" s="120"/>
      <c r="BL21" s="120"/>
      <c r="BM21" s="120"/>
      <c r="BN21" s="120"/>
      <c r="BO21" s="120"/>
      <c r="BP21" s="120"/>
      <c r="BQ21" s="11"/>
      <c r="BR21" s="11"/>
      <c r="BS21" s="119"/>
      <c r="BT21" s="119"/>
      <c r="BU21" s="119"/>
    </row>
    <row r="22" spans="2:73" x14ac:dyDescent="0.4">
      <c r="B22" s="126">
        <f t="shared" si="3"/>
        <v>9</v>
      </c>
      <c r="C22" s="366"/>
      <c r="D22" s="367"/>
      <c r="E22" s="367"/>
      <c r="F22" s="368"/>
      <c r="G22" s="369"/>
      <c r="H22" s="370"/>
      <c r="I22" s="370"/>
      <c r="J22" s="371"/>
      <c r="K22" s="369"/>
      <c r="L22" s="370"/>
      <c r="M22" s="370"/>
      <c r="N22" s="371"/>
      <c r="O22" s="372" t="str">
        <f t="shared" si="0"/>
        <v/>
      </c>
      <c r="P22" s="373"/>
      <c r="Q22" s="355"/>
      <c r="R22" s="356"/>
      <c r="S22" s="374"/>
      <c r="T22" s="126">
        <f t="shared" si="4"/>
        <v>29</v>
      </c>
      <c r="U22" s="366"/>
      <c r="V22" s="367"/>
      <c r="W22" s="367"/>
      <c r="X22" s="368"/>
      <c r="Y22" s="369"/>
      <c r="Z22" s="370"/>
      <c r="AA22" s="370"/>
      <c r="AB22" s="371"/>
      <c r="AC22" s="369"/>
      <c r="AD22" s="370"/>
      <c r="AE22" s="370"/>
      <c r="AF22" s="371"/>
      <c r="AG22" s="372" t="str">
        <f t="shared" si="1"/>
        <v/>
      </c>
      <c r="AH22" s="373"/>
      <c r="AI22" s="355"/>
      <c r="AJ22" s="356"/>
      <c r="AK22" s="374"/>
      <c r="AL22" s="126">
        <f t="shared" si="5"/>
        <v>49</v>
      </c>
      <c r="AM22" s="366"/>
      <c r="AN22" s="367"/>
      <c r="AO22" s="367"/>
      <c r="AP22" s="368"/>
      <c r="AQ22" s="369"/>
      <c r="AR22" s="370"/>
      <c r="AS22" s="370"/>
      <c r="AT22" s="371"/>
      <c r="AU22" s="369"/>
      <c r="AV22" s="370"/>
      <c r="AW22" s="370"/>
      <c r="AX22" s="371"/>
      <c r="AY22" s="372" t="str">
        <f t="shared" si="2"/>
        <v/>
      </c>
      <c r="AZ22" s="373"/>
      <c r="BA22" s="355"/>
      <c r="BB22" s="356"/>
      <c r="BC22" s="374"/>
      <c r="BD22" s="122"/>
      <c r="BE22" s="118"/>
      <c r="BF22" s="118"/>
      <c r="BG22" s="118"/>
      <c r="BH22" s="118"/>
      <c r="BI22" s="120"/>
      <c r="BJ22" s="120"/>
      <c r="BK22" s="120"/>
      <c r="BL22" s="120"/>
      <c r="BM22" s="120"/>
      <c r="BN22" s="120"/>
      <c r="BO22" s="120"/>
      <c r="BP22" s="120"/>
      <c r="BQ22" s="11"/>
      <c r="BR22" s="11"/>
      <c r="BS22" s="119"/>
      <c r="BT22" s="119"/>
      <c r="BU22" s="119"/>
    </row>
    <row r="23" spans="2:73" x14ac:dyDescent="0.4">
      <c r="B23" s="126">
        <f t="shared" si="3"/>
        <v>10</v>
      </c>
      <c r="C23" s="366"/>
      <c r="D23" s="367"/>
      <c r="E23" s="367"/>
      <c r="F23" s="368"/>
      <c r="G23" s="366"/>
      <c r="H23" s="367"/>
      <c r="I23" s="367"/>
      <c r="J23" s="368"/>
      <c r="K23" s="366"/>
      <c r="L23" s="367"/>
      <c r="M23" s="367"/>
      <c r="N23" s="368"/>
      <c r="O23" s="372" t="str">
        <f t="shared" si="0"/>
        <v/>
      </c>
      <c r="P23" s="373"/>
      <c r="Q23" s="355"/>
      <c r="R23" s="356"/>
      <c r="S23" s="374"/>
      <c r="T23" s="126">
        <f t="shared" si="4"/>
        <v>30</v>
      </c>
      <c r="U23" s="366"/>
      <c r="V23" s="367"/>
      <c r="W23" s="367"/>
      <c r="X23" s="368"/>
      <c r="Y23" s="366"/>
      <c r="Z23" s="367"/>
      <c r="AA23" s="367"/>
      <c r="AB23" s="368"/>
      <c r="AC23" s="366"/>
      <c r="AD23" s="367"/>
      <c r="AE23" s="367"/>
      <c r="AF23" s="368"/>
      <c r="AG23" s="372" t="str">
        <f t="shared" si="1"/>
        <v/>
      </c>
      <c r="AH23" s="373"/>
      <c r="AI23" s="355"/>
      <c r="AJ23" s="356"/>
      <c r="AK23" s="374"/>
      <c r="AL23" s="126">
        <f t="shared" si="5"/>
        <v>50</v>
      </c>
      <c r="AM23" s="366"/>
      <c r="AN23" s="367"/>
      <c r="AO23" s="367"/>
      <c r="AP23" s="368"/>
      <c r="AQ23" s="366"/>
      <c r="AR23" s="367"/>
      <c r="AS23" s="367"/>
      <c r="AT23" s="368"/>
      <c r="AU23" s="366"/>
      <c r="AV23" s="367"/>
      <c r="AW23" s="367"/>
      <c r="AX23" s="368"/>
      <c r="AY23" s="372" t="str">
        <f t="shared" si="2"/>
        <v/>
      </c>
      <c r="AZ23" s="373"/>
      <c r="BA23" s="355"/>
      <c r="BB23" s="356"/>
      <c r="BC23" s="374"/>
      <c r="BD23" s="122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"/>
      <c r="BR23" s="11"/>
      <c r="BS23" s="119"/>
      <c r="BT23" s="119"/>
      <c r="BU23" s="119"/>
    </row>
    <row r="24" spans="2:73" x14ac:dyDescent="0.4">
      <c r="B24" s="126">
        <f t="shared" si="3"/>
        <v>11</v>
      </c>
      <c r="C24" s="366"/>
      <c r="D24" s="367"/>
      <c r="E24" s="367"/>
      <c r="F24" s="368"/>
      <c r="G24" s="366"/>
      <c r="H24" s="367"/>
      <c r="I24" s="367"/>
      <c r="J24" s="368"/>
      <c r="K24" s="366"/>
      <c r="L24" s="367"/>
      <c r="M24" s="367"/>
      <c r="N24" s="368"/>
      <c r="O24" s="372" t="str">
        <f t="shared" si="0"/>
        <v/>
      </c>
      <c r="P24" s="373"/>
      <c r="Q24" s="355"/>
      <c r="R24" s="356"/>
      <c r="S24" s="374"/>
      <c r="T24" s="126">
        <f t="shared" si="4"/>
        <v>31</v>
      </c>
      <c r="U24" s="366"/>
      <c r="V24" s="367"/>
      <c r="W24" s="367"/>
      <c r="X24" s="368"/>
      <c r="Y24" s="366"/>
      <c r="Z24" s="367"/>
      <c r="AA24" s="367"/>
      <c r="AB24" s="368"/>
      <c r="AC24" s="366"/>
      <c r="AD24" s="367"/>
      <c r="AE24" s="367"/>
      <c r="AF24" s="368"/>
      <c r="AG24" s="372" t="str">
        <f t="shared" si="1"/>
        <v/>
      </c>
      <c r="AH24" s="373"/>
      <c r="AI24" s="355"/>
      <c r="AJ24" s="356"/>
      <c r="AK24" s="374"/>
      <c r="AL24" s="126">
        <f t="shared" si="5"/>
        <v>51</v>
      </c>
      <c r="AM24" s="366"/>
      <c r="AN24" s="367"/>
      <c r="AO24" s="367"/>
      <c r="AP24" s="368"/>
      <c r="AQ24" s="366"/>
      <c r="AR24" s="367"/>
      <c r="AS24" s="367"/>
      <c r="AT24" s="368"/>
      <c r="AU24" s="366"/>
      <c r="AV24" s="367"/>
      <c r="AW24" s="367"/>
      <c r="AX24" s="368"/>
      <c r="AY24" s="372" t="str">
        <f t="shared" si="2"/>
        <v/>
      </c>
      <c r="AZ24" s="373"/>
      <c r="BA24" s="355"/>
      <c r="BB24" s="356"/>
      <c r="BC24" s="374"/>
      <c r="BD24" s="122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"/>
      <c r="BR24" s="11"/>
      <c r="BS24" s="119"/>
      <c r="BT24" s="119"/>
      <c r="BU24" s="119"/>
    </row>
    <row r="25" spans="2:73" x14ac:dyDescent="0.4">
      <c r="B25" s="126">
        <f t="shared" si="3"/>
        <v>12</v>
      </c>
      <c r="C25" s="366"/>
      <c r="D25" s="367"/>
      <c r="E25" s="367"/>
      <c r="F25" s="368"/>
      <c r="G25" s="366"/>
      <c r="H25" s="367"/>
      <c r="I25" s="367"/>
      <c r="J25" s="368"/>
      <c r="K25" s="366"/>
      <c r="L25" s="367"/>
      <c r="M25" s="367"/>
      <c r="N25" s="368"/>
      <c r="O25" s="372" t="str">
        <f t="shared" si="0"/>
        <v/>
      </c>
      <c r="P25" s="373"/>
      <c r="Q25" s="355"/>
      <c r="R25" s="356"/>
      <c r="S25" s="374"/>
      <c r="T25" s="126">
        <f t="shared" si="4"/>
        <v>32</v>
      </c>
      <c r="U25" s="366"/>
      <c r="V25" s="367"/>
      <c r="W25" s="367"/>
      <c r="X25" s="368"/>
      <c r="Y25" s="366"/>
      <c r="Z25" s="367"/>
      <c r="AA25" s="367"/>
      <c r="AB25" s="368"/>
      <c r="AC25" s="366"/>
      <c r="AD25" s="367"/>
      <c r="AE25" s="367"/>
      <c r="AF25" s="368"/>
      <c r="AG25" s="372" t="str">
        <f t="shared" si="1"/>
        <v/>
      </c>
      <c r="AH25" s="373"/>
      <c r="AI25" s="355"/>
      <c r="AJ25" s="356"/>
      <c r="AK25" s="374"/>
      <c r="AL25" s="126">
        <f t="shared" si="5"/>
        <v>52</v>
      </c>
      <c r="AM25" s="366"/>
      <c r="AN25" s="367"/>
      <c r="AO25" s="367"/>
      <c r="AP25" s="368"/>
      <c r="AQ25" s="366"/>
      <c r="AR25" s="367"/>
      <c r="AS25" s="367"/>
      <c r="AT25" s="368"/>
      <c r="AU25" s="366"/>
      <c r="AV25" s="367"/>
      <c r="AW25" s="367"/>
      <c r="AX25" s="368"/>
      <c r="AY25" s="372" t="str">
        <f t="shared" si="2"/>
        <v/>
      </c>
      <c r="AZ25" s="373"/>
      <c r="BA25" s="355"/>
      <c r="BB25" s="356"/>
      <c r="BC25" s="374"/>
      <c r="BD25" s="122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"/>
      <c r="BR25" s="11"/>
      <c r="BS25" s="119"/>
      <c r="BT25" s="119"/>
      <c r="BU25" s="119"/>
    </row>
    <row r="26" spans="2:73" x14ac:dyDescent="0.4">
      <c r="B26" s="126">
        <f t="shared" si="3"/>
        <v>13</v>
      </c>
      <c r="C26" s="366"/>
      <c r="D26" s="367"/>
      <c r="E26" s="367"/>
      <c r="F26" s="368"/>
      <c r="G26" s="366"/>
      <c r="H26" s="367"/>
      <c r="I26" s="367"/>
      <c r="J26" s="368"/>
      <c r="K26" s="366"/>
      <c r="L26" s="367"/>
      <c r="M26" s="367"/>
      <c r="N26" s="368"/>
      <c r="O26" s="372" t="str">
        <f t="shared" si="0"/>
        <v/>
      </c>
      <c r="P26" s="373"/>
      <c r="Q26" s="355"/>
      <c r="R26" s="356"/>
      <c r="S26" s="374"/>
      <c r="T26" s="126">
        <f t="shared" si="4"/>
        <v>33</v>
      </c>
      <c r="U26" s="366"/>
      <c r="V26" s="367"/>
      <c r="W26" s="367"/>
      <c r="X26" s="368"/>
      <c r="Y26" s="366"/>
      <c r="Z26" s="367"/>
      <c r="AA26" s="367"/>
      <c r="AB26" s="368"/>
      <c r="AC26" s="366"/>
      <c r="AD26" s="367"/>
      <c r="AE26" s="367"/>
      <c r="AF26" s="368"/>
      <c r="AG26" s="372" t="str">
        <f t="shared" si="1"/>
        <v/>
      </c>
      <c r="AH26" s="373"/>
      <c r="AI26" s="355"/>
      <c r="AJ26" s="356"/>
      <c r="AK26" s="374"/>
      <c r="AL26" s="126">
        <f t="shared" si="5"/>
        <v>53</v>
      </c>
      <c r="AM26" s="366"/>
      <c r="AN26" s="367"/>
      <c r="AO26" s="367"/>
      <c r="AP26" s="368"/>
      <c r="AQ26" s="366"/>
      <c r="AR26" s="367"/>
      <c r="AS26" s="367"/>
      <c r="AT26" s="368"/>
      <c r="AU26" s="366"/>
      <c r="AV26" s="367"/>
      <c r="AW26" s="367"/>
      <c r="AX26" s="368"/>
      <c r="AY26" s="372" t="str">
        <f t="shared" si="2"/>
        <v/>
      </c>
      <c r="AZ26" s="373"/>
      <c r="BA26" s="355"/>
      <c r="BB26" s="356"/>
      <c r="BC26" s="374"/>
      <c r="BD26" s="122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"/>
      <c r="BR26" s="11"/>
      <c r="BS26" s="119"/>
      <c r="BT26" s="119"/>
      <c r="BU26" s="119"/>
    </row>
    <row r="27" spans="2:73" x14ac:dyDescent="0.4">
      <c r="B27" s="126">
        <f t="shared" si="3"/>
        <v>14</v>
      </c>
      <c r="C27" s="366"/>
      <c r="D27" s="367"/>
      <c r="E27" s="367"/>
      <c r="F27" s="368"/>
      <c r="G27" s="366"/>
      <c r="H27" s="367"/>
      <c r="I27" s="367"/>
      <c r="J27" s="368"/>
      <c r="K27" s="366"/>
      <c r="L27" s="367"/>
      <c r="M27" s="367"/>
      <c r="N27" s="368"/>
      <c r="O27" s="372" t="str">
        <f t="shared" si="0"/>
        <v/>
      </c>
      <c r="P27" s="373"/>
      <c r="Q27" s="355"/>
      <c r="R27" s="356"/>
      <c r="S27" s="374"/>
      <c r="T27" s="126">
        <f t="shared" si="4"/>
        <v>34</v>
      </c>
      <c r="U27" s="366"/>
      <c r="V27" s="367"/>
      <c r="W27" s="367"/>
      <c r="X27" s="368"/>
      <c r="Y27" s="366"/>
      <c r="Z27" s="367"/>
      <c r="AA27" s="367"/>
      <c r="AB27" s="368"/>
      <c r="AC27" s="366"/>
      <c r="AD27" s="367"/>
      <c r="AE27" s="367"/>
      <c r="AF27" s="368"/>
      <c r="AG27" s="372" t="str">
        <f t="shared" si="1"/>
        <v/>
      </c>
      <c r="AH27" s="373"/>
      <c r="AI27" s="355"/>
      <c r="AJ27" s="356"/>
      <c r="AK27" s="374"/>
      <c r="AL27" s="126">
        <f t="shared" si="5"/>
        <v>54</v>
      </c>
      <c r="AM27" s="366"/>
      <c r="AN27" s="367"/>
      <c r="AO27" s="367"/>
      <c r="AP27" s="368"/>
      <c r="AQ27" s="366"/>
      <c r="AR27" s="367"/>
      <c r="AS27" s="367"/>
      <c r="AT27" s="368"/>
      <c r="AU27" s="366"/>
      <c r="AV27" s="367"/>
      <c r="AW27" s="367"/>
      <c r="AX27" s="368"/>
      <c r="AY27" s="372" t="str">
        <f t="shared" si="2"/>
        <v/>
      </c>
      <c r="AZ27" s="373"/>
      <c r="BA27" s="355"/>
      <c r="BB27" s="356"/>
      <c r="BC27" s="374"/>
      <c r="BD27" s="122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"/>
      <c r="BR27" s="11"/>
      <c r="BS27" s="119"/>
      <c r="BT27" s="119"/>
      <c r="BU27" s="119"/>
    </row>
    <row r="28" spans="2:73" x14ac:dyDescent="0.4">
      <c r="B28" s="126">
        <f t="shared" si="3"/>
        <v>15</v>
      </c>
      <c r="C28" s="366"/>
      <c r="D28" s="367"/>
      <c r="E28" s="367"/>
      <c r="F28" s="368"/>
      <c r="G28" s="366"/>
      <c r="H28" s="367"/>
      <c r="I28" s="367"/>
      <c r="J28" s="368"/>
      <c r="K28" s="366"/>
      <c r="L28" s="367"/>
      <c r="M28" s="367"/>
      <c r="N28" s="368"/>
      <c r="O28" s="372" t="str">
        <f t="shared" si="0"/>
        <v/>
      </c>
      <c r="P28" s="373"/>
      <c r="Q28" s="355"/>
      <c r="R28" s="356"/>
      <c r="S28" s="374"/>
      <c r="T28" s="126">
        <f t="shared" si="4"/>
        <v>35</v>
      </c>
      <c r="U28" s="366"/>
      <c r="V28" s="367"/>
      <c r="W28" s="367"/>
      <c r="X28" s="368"/>
      <c r="Y28" s="366"/>
      <c r="Z28" s="367"/>
      <c r="AA28" s="367"/>
      <c r="AB28" s="368"/>
      <c r="AC28" s="366"/>
      <c r="AD28" s="367"/>
      <c r="AE28" s="367"/>
      <c r="AF28" s="368"/>
      <c r="AG28" s="372" t="str">
        <f t="shared" si="1"/>
        <v/>
      </c>
      <c r="AH28" s="373"/>
      <c r="AI28" s="355"/>
      <c r="AJ28" s="356"/>
      <c r="AK28" s="374"/>
      <c r="AL28" s="126">
        <f t="shared" si="5"/>
        <v>55</v>
      </c>
      <c r="AM28" s="366"/>
      <c r="AN28" s="367"/>
      <c r="AO28" s="367"/>
      <c r="AP28" s="368"/>
      <c r="AQ28" s="366"/>
      <c r="AR28" s="367"/>
      <c r="AS28" s="367"/>
      <c r="AT28" s="368"/>
      <c r="AU28" s="366"/>
      <c r="AV28" s="367"/>
      <c r="AW28" s="367"/>
      <c r="AX28" s="368"/>
      <c r="AY28" s="372" t="str">
        <f t="shared" si="2"/>
        <v/>
      </c>
      <c r="AZ28" s="373"/>
      <c r="BA28" s="355"/>
      <c r="BB28" s="356"/>
      <c r="BC28" s="374"/>
      <c r="BD28" s="122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"/>
      <c r="BR28" s="11"/>
      <c r="BS28" s="119"/>
      <c r="BT28" s="119"/>
      <c r="BU28" s="119"/>
    </row>
    <row r="29" spans="2:73" x14ac:dyDescent="0.4">
      <c r="B29" s="126">
        <f t="shared" si="3"/>
        <v>16</v>
      </c>
      <c r="C29" s="366"/>
      <c r="D29" s="367"/>
      <c r="E29" s="367"/>
      <c r="F29" s="368"/>
      <c r="G29" s="366"/>
      <c r="H29" s="367"/>
      <c r="I29" s="367"/>
      <c r="J29" s="368"/>
      <c r="K29" s="366"/>
      <c r="L29" s="367"/>
      <c r="M29" s="367"/>
      <c r="N29" s="368"/>
      <c r="O29" s="372" t="str">
        <f t="shared" si="0"/>
        <v/>
      </c>
      <c r="P29" s="373"/>
      <c r="Q29" s="355"/>
      <c r="R29" s="356"/>
      <c r="S29" s="374"/>
      <c r="T29" s="126">
        <f t="shared" si="4"/>
        <v>36</v>
      </c>
      <c r="U29" s="366"/>
      <c r="V29" s="367"/>
      <c r="W29" s="367"/>
      <c r="X29" s="368"/>
      <c r="Y29" s="366"/>
      <c r="Z29" s="367"/>
      <c r="AA29" s="367"/>
      <c r="AB29" s="368"/>
      <c r="AC29" s="366"/>
      <c r="AD29" s="367"/>
      <c r="AE29" s="367"/>
      <c r="AF29" s="368"/>
      <c r="AG29" s="372" t="str">
        <f t="shared" si="1"/>
        <v/>
      </c>
      <c r="AH29" s="373"/>
      <c r="AI29" s="355"/>
      <c r="AJ29" s="356"/>
      <c r="AK29" s="374"/>
      <c r="AL29" s="126">
        <f t="shared" si="5"/>
        <v>56</v>
      </c>
      <c r="AM29" s="366"/>
      <c r="AN29" s="367"/>
      <c r="AO29" s="367"/>
      <c r="AP29" s="368"/>
      <c r="AQ29" s="366"/>
      <c r="AR29" s="367"/>
      <c r="AS29" s="367"/>
      <c r="AT29" s="368"/>
      <c r="AU29" s="366"/>
      <c r="AV29" s="367"/>
      <c r="AW29" s="367"/>
      <c r="AX29" s="368"/>
      <c r="AY29" s="372" t="str">
        <f t="shared" si="2"/>
        <v/>
      </c>
      <c r="AZ29" s="373"/>
      <c r="BA29" s="355"/>
      <c r="BB29" s="356"/>
      <c r="BC29" s="374"/>
      <c r="BD29" s="122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"/>
      <c r="BR29" s="11"/>
      <c r="BS29" s="119"/>
      <c r="BT29" s="119"/>
      <c r="BU29" s="119"/>
    </row>
    <row r="30" spans="2:73" x14ac:dyDescent="0.4">
      <c r="B30" s="126">
        <f t="shared" si="3"/>
        <v>17</v>
      </c>
      <c r="C30" s="366"/>
      <c r="D30" s="367"/>
      <c r="E30" s="367"/>
      <c r="F30" s="368"/>
      <c r="G30" s="366"/>
      <c r="H30" s="367"/>
      <c r="I30" s="367"/>
      <c r="J30" s="368"/>
      <c r="K30" s="366"/>
      <c r="L30" s="367"/>
      <c r="M30" s="367"/>
      <c r="N30" s="368"/>
      <c r="O30" s="372" t="str">
        <f t="shared" si="0"/>
        <v/>
      </c>
      <c r="P30" s="373"/>
      <c r="Q30" s="355"/>
      <c r="R30" s="356"/>
      <c r="S30" s="374"/>
      <c r="T30" s="126">
        <f t="shared" si="4"/>
        <v>37</v>
      </c>
      <c r="U30" s="366"/>
      <c r="V30" s="367"/>
      <c r="W30" s="367"/>
      <c r="X30" s="368"/>
      <c r="Y30" s="366"/>
      <c r="Z30" s="367"/>
      <c r="AA30" s="367"/>
      <c r="AB30" s="368"/>
      <c r="AC30" s="366"/>
      <c r="AD30" s="367"/>
      <c r="AE30" s="367"/>
      <c r="AF30" s="368"/>
      <c r="AG30" s="372" t="str">
        <f t="shared" si="1"/>
        <v/>
      </c>
      <c r="AH30" s="373"/>
      <c r="AI30" s="355"/>
      <c r="AJ30" s="356"/>
      <c r="AK30" s="374"/>
      <c r="AL30" s="126">
        <f t="shared" si="5"/>
        <v>57</v>
      </c>
      <c r="AM30" s="366"/>
      <c r="AN30" s="367"/>
      <c r="AO30" s="367"/>
      <c r="AP30" s="368"/>
      <c r="AQ30" s="366"/>
      <c r="AR30" s="367"/>
      <c r="AS30" s="367"/>
      <c r="AT30" s="368"/>
      <c r="AU30" s="366"/>
      <c r="AV30" s="367"/>
      <c r="AW30" s="367"/>
      <c r="AX30" s="368"/>
      <c r="AY30" s="372" t="str">
        <f t="shared" si="2"/>
        <v/>
      </c>
      <c r="AZ30" s="373"/>
      <c r="BA30" s="355"/>
      <c r="BB30" s="356"/>
      <c r="BC30" s="374"/>
      <c r="BD30" s="122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"/>
      <c r="BR30" s="11"/>
      <c r="BS30" s="119"/>
      <c r="BT30" s="119"/>
      <c r="BU30" s="119"/>
    </row>
    <row r="31" spans="2:73" x14ac:dyDescent="0.4">
      <c r="B31" s="126">
        <f t="shared" si="3"/>
        <v>18</v>
      </c>
      <c r="C31" s="366"/>
      <c r="D31" s="367"/>
      <c r="E31" s="367"/>
      <c r="F31" s="368"/>
      <c r="G31" s="366"/>
      <c r="H31" s="367"/>
      <c r="I31" s="367"/>
      <c r="J31" s="368"/>
      <c r="K31" s="366"/>
      <c r="L31" s="367"/>
      <c r="M31" s="367"/>
      <c r="N31" s="368"/>
      <c r="O31" s="372" t="str">
        <f t="shared" si="0"/>
        <v/>
      </c>
      <c r="P31" s="373"/>
      <c r="Q31" s="355"/>
      <c r="R31" s="356"/>
      <c r="S31" s="374"/>
      <c r="T31" s="126">
        <f t="shared" si="4"/>
        <v>38</v>
      </c>
      <c r="U31" s="366"/>
      <c r="V31" s="367"/>
      <c r="W31" s="367"/>
      <c r="X31" s="368"/>
      <c r="Y31" s="366"/>
      <c r="Z31" s="367"/>
      <c r="AA31" s="367"/>
      <c r="AB31" s="368"/>
      <c r="AC31" s="366"/>
      <c r="AD31" s="367"/>
      <c r="AE31" s="367"/>
      <c r="AF31" s="368"/>
      <c r="AG31" s="372" t="str">
        <f t="shared" si="1"/>
        <v/>
      </c>
      <c r="AH31" s="373"/>
      <c r="AI31" s="355"/>
      <c r="AJ31" s="356"/>
      <c r="AK31" s="374"/>
      <c r="AL31" s="126">
        <f t="shared" si="5"/>
        <v>58</v>
      </c>
      <c r="AM31" s="366"/>
      <c r="AN31" s="367"/>
      <c r="AO31" s="367"/>
      <c r="AP31" s="368"/>
      <c r="AQ31" s="366"/>
      <c r="AR31" s="367"/>
      <c r="AS31" s="367"/>
      <c r="AT31" s="368"/>
      <c r="AU31" s="366"/>
      <c r="AV31" s="367"/>
      <c r="AW31" s="367"/>
      <c r="AX31" s="368"/>
      <c r="AY31" s="372" t="str">
        <f t="shared" si="2"/>
        <v/>
      </c>
      <c r="AZ31" s="373"/>
      <c r="BA31" s="355"/>
      <c r="BB31" s="356"/>
      <c r="BC31" s="374"/>
      <c r="BD31" s="122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"/>
      <c r="BR31" s="11"/>
      <c r="BS31" s="119"/>
      <c r="BT31" s="119"/>
      <c r="BU31" s="119"/>
    </row>
    <row r="32" spans="2:73" x14ac:dyDescent="0.4">
      <c r="B32" s="126">
        <f t="shared" si="3"/>
        <v>19</v>
      </c>
      <c r="C32" s="366"/>
      <c r="D32" s="367"/>
      <c r="E32" s="367"/>
      <c r="F32" s="368"/>
      <c r="G32" s="366"/>
      <c r="H32" s="367"/>
      <c r="I32" s="367"/>
      <c r="J32" s="368"/>
      <c r="K32" s="366"/>
      <c r="L32" s="367"/>
      <c r="M32" s="367"/>
      <c r="N32" s="368"/>
      <c r="O32" s="372" t="str">
        <f t="shared" si="0"/>
        <v/>
      </c>
      <c r="P32" s="373"/>
      <c r="Q32" s="355"/>
      <c r="R32" s="356"/>
      <c r="S32" s="374"/>
      <c r="T32" s="126">
        <f t="shared" si="4"/>
        <v>39</v>
      </c>
      <c r="U32" s="366"/>
      <c r="V32" s="367"/>
      <c r="W32" s="367"/>
      <c r="X32" s="368"/>
      <c r="Y32" s="366"/>
      <c r="Z32" s="367"/>
      <c r="AA32" s="367"/>
      <c r="AB32" s="368"/>
      <c r="AC32" s="366"/>
      <c r="AD32" s="367"/>
      <c r="AE32" s="367"/>
      <c r="AF32" s="368"/>
      <c r="AG32" s="372" t="str">
        <f t="shared" si="1"/>
        <v/>
      </c>
      <c r="AH32" s="373"/>
      <c r="AI32" s="355"/>
      <c r="AJ32" s="356"/>
      <c r="AK32" s="374"/>
      <c r="AL32" s="126">
        <f t="shared" si="5"/>
        <v>59</v>
      </c>
      <c r="AM32" s="366"/>
      <c r="AN32" s="367"/>
      <c r="AO32" s="367"/>
      <c r="AP32" s="368"/>
      <c r="AQ32" s="366"/>
      <c r="AR32" s="367"/>
      <c r="AS32" s="367"/>
      <c r="AT32" s="368"/>
      <c r="AU32" s="366"/>
      <c r="AV32" s="367"/>
      <c r="AW32" s="367"/>
      <c r="AX32" s="368"/>
      <c r="AY32" s="372" t="str">
        <f t="shared" si="2"/>
        <v/>
      </c>
      <c r="AZ32" s="373"/>
      <c r="BA32" s="355"/>
      <c r="BB32" s="356"/>
      <c r="BC32" s="374"/>
      <c r="BD32" s="122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"/>
      <c r="BR32" s="11"/>
      <c r="BS32" s="119"/>
      <c r="BT32" s="119"/>
      <c r="BU32" s="119"/>
    </row>
    <row r="33" spans="2:73" x14ac:dyDescent="0.4">
      <c r="B33" s="126">
        <f t="shared" si="3"/>
        <v>20</v>
      </c>
      <c r="C33" s="366"/>
      <c r="D33" s="367"/>
      <c r="E33" s="367"/>
      <c r="F33" s="368"/>
      <c r="G33" s="366"/>
      <c r="H33" s="367"/>
      <c r="I33" s="367"/>
      <c r="J33" s="368"/>
      <c r="K33" s="366"/>
      <c r="L33" s="367"/>
      <c r="M33" s="367"/>
      <c r="N33" s="368"/>
      <c r="O33" s="372" t="str">
        <f t="shared" si="0"/>
        <v/>
      </c>
      <c r="P33" s="373"/>
      <c r="Q33" s="355"/>
      <c r="R33" s="356"/>
      <c r="S33" s="374"/>
      <c r="T33" s="126">
        <f t="shared" si="4"/>
        <v>40</v>
      </c>
      <c r="U33" s="366"/>
      <c r="V33" s="367"/>
      <c r="W33" s="367"/>
      <c r="X33" s="368"/>
      <c r="Y33" s="366"/>
      <c r="Z33" s="367"/>
      <c r="AA33" s="367"/>
      <c r="AB33" s="368"/>
      <c r="AC33" s="366"/>
      <c r="AD33" s="367"/>
      <c r="AE33" s="367"/>
      <c r="AF33" s="368"/>
      <c r="AG33" s="372" t="str">
        <f t="shared" si="1"/>
        <v/>
      </c>
      <c r="AH33" s="373"/>
      <c r="AI33" s="355"/>
      <c r="AJ33" s="356"/>
      <c r="AK33" s="374"/>
      <c r="AL33" s="126">
        <f t="shared" si="5"/>
        <v>60</v>
      </c>
      <c r="AM33" s="366"/>
      <c r="AN33" s="367"/>
      <c r="AO33" s="367"/>
      <c r="AP33" s="368"/>
      <c r="AQ33" s="366"/>
      <c r="AR33" s="367"/>
      <c r="AS33" s="367"/>
      <c r="AT33" s="368"/>
      <c r="AU33" s="366"/>
      <c r="AV33" s="367"/>
      <c r="AW33" s="367"/>
      <c r="AX33" s="368"/>
      <c r="AY33" s="372" t="str">
        <f t="shared" si="2"/>
        <v/>
      </c>
      <c r="AZ33" s="373"/>
      <c r="BA33" s="355"/>
      <c r="BB33" s="356"/>
      <c r="BC33" s="374"/>
      <c r="BD33" s="122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"/>
      <c r="BR33" s="11"/>
      <c r="BS33" s="119"/>
      <c r="BT33" s="119"/>
      <c r="BU33" s="119"/>
    </row>
    <row r="34" spans="2:73" ht="17.25" thickBot="1" x14ac:dyDescent="0.45"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02" t="s">
        <v>27</v>
      </c>
      <c r="AM34" s="379">
        <f>COUNTA(C14:F33,U14:X33,AM14:AP33)</f>
        <v>0</v>
      </c>
      <c r="AN34" s="380"/>
      <c r="AO34" s="380"/>
      <c r="AP34" s="381"/>
      <c r="AQ34" s="382"/>
      <c r="AR34" s="383"/>
      <c r="AS34" s="383"/>
      <c r="AT34" s="384"/>
      <c r="AU34" s="382"/>
      <c r="AV34" s="383"/>
      <c r="AW34" s="383"/>
      <c r="AX34" s="384"/>
      <c r="AY34" s="379">
        <f>SUM(O14:P33,AG14:AH33,AY14:AZ33)</f>
        <v>0</v>
      </c>
      <c r="AZ34" s="381"/>
      <c r="BA34" s="382"/>
      <c r="BB34" s="383"/>
      <c r="BC34" s="385"/>
      <c r="BN34" s="11"/>
      <c r="BO34" s="11"/>
      <c r="BP34" s="11"/>
      <c r="BQ34" s="11"/>
      <c r="BR34" s="11"/>
      <c r="BS34" s="11"/>
      <c r="BT34" s="11"/>
      <c r="BU34" s="11"/>
    </row>
    <row r="36" spans="2:73" x14ac:dyDescent="0.4">
      <c r="B36" s="378" t="s">
        <v>141</v>
      </c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87"/>
      <c r="AH36" s="87"/>
      <c r="AI36" s="87"/>
      <c r="AJ36" s="87"/>
      <c r="AK36" s="87"/>
    </row>
    <row r="37" spans="2:73" x14ac:dyDescent="0.4">
      <c r="B37" s="347" t="s">
        <v>142</v>
      </c>
      <c r="C37" s="349"/>
      <c r="D37" s="347" t="s">
        <v>143</v>
      </c>
      <c r="E37" s="348"/>
      <c r="F37" s="348"/>
      <c r="G37" s="348"/>
      <c r="H37" s="348"/>
      <c r="I37" s="348"/>
      <c r="J37" s="347" t="s">
        <v>144</v>
      </c>
      <c r="K37" s="348"/>
      <c r="L37" s="348"/>
      <c r="M37" s="349"/>
      <c r="N37" s="347" t="s">
        <v>145</v>
      </c>
      <c r="O37" s="348"/>
      <c r="P37" s="348"/>
      <c r="Q37" s="348"/>
      <c r="R37" s="348"/>
      <c r="S37" s="347" t="s">
        <v>146</v>
      </c>
      <c r="T37" s="348"/>
      <c r="U37" s="348"/>
      <c r="V37" s="348"/>
      <c r="W37" s="349"/>
      <c r="X37" s="347" t="s">
        <v>147</v>
      </c>
      <c r="Y37" s="348"/>
      <c r="Z37" s="348"/>
      <c r="AA37" s="349"/>
      <c r="AB37" s="345" t="s">
        <v>148</v>
      </c>
      <c r="AC37" s="345"/>
      <c r="AD37" s="345"/>
      <c r="AE37" s="345"/>
      <c r="AF37" s="345"/>
      <c r="AG37" s="123"/>
      <c r="AH37" s="11"/>
      <c r="AI37" s="11"/>
      <c r="AJ37" s="11"/>
      <c r="AK37" s="11"/>
      <c r="AS37" s="11"/>
      <c r="AT37" s="11"/>
      <c r="AU37" s="11"/>
      <c r="AV37" s="11"/>
      <c r="AW37" s="11"/>
      <c r="AY37" s="11"/>
      <c r="AZ37" s="11"/>
      <c r="BA37" s="11"/>
      <c r="BB37" s="11"/>
      <c r="BC37" s="11"/>
    </row>
    <row r="38" spans="2:73" x14ac:dyDescent="0.4">
      <c r="B38" s="347">
        <v>1</v>
      </c>
      <c r="C38" s="349"/>
      <c r="D38" s="355"/>
      <c r="E38" s="356"/>
      <c r="F38" s="356"/>
      <c r="G38" s="356"/>
      <c r="H38" s="356"/>
      <c r="I38" s="356"/>
      <c r="J38" s="355"/>
      <c r="K38" s="356"/>
      <c r="L38" s="356"/>
      <c r="M38" s="357"/>
      <c r="N38" s="387"/>
      <c r="O38" s="388"/>
      <c r="P38" s="388"/>
      <c r="Q38" s="388"/>
      <c r="R38" s="388"/>
      <c r="S38" s="389"/>
      <c r="T38" s="390"/>
      <c r="U38" s="390"/>
      <c r="V38" s="390"/>
      <c r="W38" s="391"/>
      <c r="X38" s="355"/>
      <c r="Y38" s="356"/>
      <c r="Z38" s="356"/>
      <c r="AA38" s="357"/>
      <c r="AB38" s="386">
        <f t="shared" ref="AB38:AB52" si="6">N38-AG38</f>
        <v>0</v>
      </c>
      <c r="AC38" s="386"/>
      <c r="AD38" s="386"/>
      <c r="AE38" s="386"/>
      <c r="AF38" s="386"/>
      <c r="AG38" s="124"/>
      <c r="AH38" s="125"/>
      <c r="AI38" s="125"/>
      <c r="AJ38" s="125"/>
      <c r="AK38" s="125"/>
      <c r="AM38" s="4"/>
      <c r="AN38" s="4"/>
      <c r="AO38" s="5"/>
      <c r="AP38" s="5"/>
      <c r="AQ38" s="5"/>
      <c r="AR38" s="6"/>
      <c r="AS38" s="6"/>
      <c r="AT38" s="6"/>
      <c r="AU38" s="4"/>
      <c r="AV38" s="4"/>
      <c r="AW38" s="4"/>
      <c r="AX38" s="4"/>
      <c r="AY38" s="7"/>
      <c r="AZ38" s="7"/>
      <c r="BA38" s="7"/>
      <c r="BB38" s="7"/>
      <c r="BC38" s="7"/>
      <c r="BD38" s="4"/>
      <c r="BE38" s="4"/>
    </row>
    <row r="39" spans="2:73" x14ac:dyDescent="0.4">
      <c r="B39" s="347">
        <v>2</v>
      </c>
      <c r="C39" s="349"/>
      <c r="D39" s="355"/>
      <c r="E39" s="356"/>
      <c r="F39" s="356"/>
      <c r="G39" s="356"/>
      <c r="H39" s="356"/>
      <c r="I39" s="356"/>
      <c r="J39" s="355"/>
      <c r="K39" s="356"/>
      <c r="L39" s="356"/>
      <c r="M39" s="357"/>
      <c r="N39" s="387"/>
      <c r="O39" s="388"/>
      <c r="P39" s="388"/>
      <c r="Q39" s="388"/>
      <c r="R39" s="388"/>
      <c r="S39" s="389"/>
      <c r="T39" s="390"/>
      <c r="U39" s="390"/>
      <c r="V39" s="390"/>
      <c r="W39" s="391"/>
      <c r="X39" s="355"/>
      <c r="Y39" s="356"/>
      <c r="Z39" s="356"/>
      <c r="AA39" s="357"/>
      <c r="AB39" s="386">
        <f t="shared" si="6"/>
        <v>0</v>
      </c>
      <c r="AC39" s="386"/>
      <c r="AD39" s="386"/>
      <c r="AE39" s="386"/>
      <c r="AF39" s="386"/>
      <c r="AG39" s="124"/>
      <c r="AH39" s="125"/>
      <c r="AI39" s="125"/>
      <c r="AJ39" s="125"/>
      <c r="AK39" s="125"/>
      <c r="AM39" s="4"/>
      <c r="AN39" s="4"/>
      <c r="AO39" s="5"/>
      <c r="AP39" s="5"/>
      <c r="AQ39" s="5"/>
      <c r="AR39" s="6"/>
      <c r="AS39" s="6"/>
      <c r="AT39" s="6"/>
      <c r="AU39" s="4"/>
      <c r="AV39" s="4"/>
      <c r="AW39" s="4"/>
      <c r="AX39" s="4"/>
      <c r="AY39" s="7"/>
      <c r="AZ39" s="7"/>
      <c r="BA39" s="7"/>
      <c r="BB39" s="7"/>
      <c r="BC39" s="7"/>
      <c r="BD39" s="4"/>
      <c r="BE39" s="4"/>
    </row>
    <row r="40" spans="2:73" x14ac:dyDescent="0.4">
      <c r="B40" s="347">
        <v>3</v>
      </c>
      <c r="C40" s="349"/>
      <c r="D40" s="355"/>
      <c r="E40" s="356"/>
      <c r="F40" s="356"/>
      <c r="G40" s="356"/>
      <c r="H40" s="356"/>
      <c r="I40" s="356"/>
      <c r="J40" s="355"/>
      <c r="K40" s="356"/>
      <c r="L40" s="356"/>
      <c r="M40" s="357"/>
      <c r="N40" s="387"/>
      <c r="O40" s="388"/>
      <c r="P40" s="388"/>
      <c r="Q40" s="388"/>
      <c r="R40" s="388"/>
      <c r="S40" s="389"/>
      <c r="T40" s="390"/>
      <c r="U40" s="390"/>
      <c r="V40" s="390"/>
      <c r="W40" s="391"/>
      <c r="X40" s="355"/>
      <c r="Y40" s="356"/>
      <c r="Z40" s="356"/>
      <c r="AA40" s="357"/>
      <c r="AB40" s="386">
        <f t="shared" si="6"/>
        <v>0</v>
      </c>
      <c r="AC40" s="386"/>
      <c r="AD40" s="386"/>
      <c r="AE40" s="386"/>
      <c r="AF40" s="386"/>
      <c r="AG40" s="124"/>
      <c r="AH40" s="125"/>
      <c r="AI40" s="125"/>
      <c r="AJ40" s="125"/>
      <c r="AK40" s="125"/>
      <c r="AM40" s="4"/>
      <c r="AN40" s="4"/>
      <c r="AO40" s="5"/>
      <c r="AP40" s="5"/>
      <c r="AQ40" s="5"/>
      <c r="AR40" s="6"/>
      <c r="AS40" s="6"/>
      <c r="AT40" s="6"/>
      <c r="AU40" s="4"/>
      <c r="AV40" s="4"/>
      <c r="AW40" s="4"/>
      <c r="AX40" s="4"/>
      <c r="AY40" s="7"/>
      <c r="AZ40" s="7"/>
      <c r="BA40" s="7"/>
      <c r="BB40" s="7"/>
      <c r="BC40" s="7"/>
      <c r="BD40" s="4"/>
      <c r="BE40" s="4"/>
    </row>
    <row r="41" spans="2:73" x14ac:dyDescent="0.4">
      <c r="B41" s="347">
        <v>4</v>
      </c>
      <c r="C41" s="349"/>
      <c r="D41" s="355"/>
      <c r="E41" s="356"/>
      <c r="F41" s="356"/>
      <c r="G41" s="356"/>
      <c r="H41" s="356"/>
      <c r="I41" s="356"/>
      <c r="J41" s="355"/>
      <c r="K41" s="356"/>
      <c r="L41" s="356"/>
      <c r="M41" s="357"/>
      <c r="N41" s="387"/>
      <c r="O41" s="388"/>
      <c r="P41" s="388"/>
      <c r="Q41" s="388"/>
      <c r="R41" s="388"/>
      <c r="S41" s="389"/>
      <c r="T41" s="390"/>
      <c r="U41" s="390"/>
      <c r="V41" s="390"/>
      <c r="W41" s="391"/>
      <c r="X41" s="355"/>
      <c r="Y41" s="356"/>
      <c r="Z41" s="356"/>
      <c r="AA41" s="357"/>
      <c r="AB41" s="386">
        <f t="shared" si="6"/>
        <v>0</v>
      </c>
      <c r="AC41" s="386"/>
      <c r="AD41" s="386"/>
      <c r="AE41" s="386"/>
      <c r="AF41" s="386"/>
      <c r="AG41" s="124"/>
      <c r="AH41" s="125"/>
      <c r="AI41" s="125"/>
      <c r="AJ41" s="125"/>
      <c r="AK41" s="125"/>
      <c r="AM41" s="4"/>
      <c r="AN41" s="4"/>
      <c r="AO41" s="5"/>
      <c r="AP41" s="5"/>
      <c r="AQ41" s="5"/>
      <c r="AR41" s="8"/>
      <c r="AS41" s="8"/>
      <c r="AT41" s="8"/>
      <c r="AU41" s="4"/>
      <c r="AV41" s="4"/>
      <c r="AW41" s="4"/>
      <c r="AX41" s="4"/>
      <c r="AY41" s="7"/>
      <c r="AZ41" s="7"/>
      <c r="BA41" s="7"/>
      <c r="BB41" s="7"/>
      <c r="BC41" s="7"/>
      <c r="BD41" s="4"/>
      <c r="BE41" s="4"/>
    </row>
    <row r="42" spans="2:73" x14ac:dyDescent="0.4">
      <c r="B42" s="347">
        <v>5</v>
      </c>
      <c r="C42" s="349"/>
      <c r="D42" s="355"/>
      <c r="E42" s="356"/>
      <c r="F42" s="356"/>
      <c r="G42" s="356"/>
      <c r="H42" s="356"/>
      <c r="I42" s="356"/>
      <c r="J42" s="355"/>
      <c r="K42" s="356"/>
      <c r="L42" s="356"/>
      <c r="M42" s="357"/>
      <c r="N42" s="387"/>
      <c r="O42" s="388"/>
      <c r="P42" s="388"/>
      <c r="Q42" s="388"/>
      <c r="R42" s="388"/>
      <c r="S42" s="389"/>
      <c r="T42" s="390"/>
      <c r="U42" s="390"/>
      <c r="V42" s="390"/>
      <c r="W42" s="391"/>
      <c r="X42" s="355"/>
      <c r="Y42" s="356"/>
      <c r="Z42" s="356"/>
      <c r="AA42" s="357"/>
      <c r="AB42" s="386">
        <f t="shared" si="6"/>
        <v>0</v>
      </c>
      <c r="AC42" s="386"/>
      <c r="AD42" s="386"/>
      <c r="AE42" s="386"/>
      <c r="AF42" s="386"/>
      <c r="AG42" s="124"/>
      <c r="AH42" s="125"/>
      <c r="AI42" s="125"/>
      <c r="AJ42" s="125"/>
      <c r="AK42" s="125"/>
      <c r="AM42" s="4"/>
      <c r="AN42" s="4"/>
      <c r="AO42" s="5"/>
      <c r="AP42" s="5"/>
      <c r="AQ42" s="5"/>
      <c r="AR42" s="8"/>
      <c r="AS42" s="8"/>
      <c r="AT42" s="8"/>
      <c r="AU42" s="4"/>
      <c r="AV42" s="4"/>
      <c r="AW42" s="4"/>
      <c r="AX42" s="4"/>
      <c r="AY42" s="7"/>
      <c r="AZ42" s="7"/>
      <c r="BA42" s="7"/>
      <c r="BB42" s="7"/>
      <c r="BC42" s="7"/>
      <c r="BD42" s="4"/>
      <c r="BE42" s="4"/>
    </row>
    <row r="43" spans="2:73" x14ac:dyDescent="0.4">
      <c r="B43" s="347">
        <v>6</v>
      </c>
      <c r="C43" s="349"/>
      <c r="D43" s="355"/>
      <c r="E43" s="356"/>
      <c r="F43" s="356"/>
      <c r="G43" s="356"/>
      <c r="H43" s="356"/>
      <c r="I43" s="356"/>
      <c r="J43" s="355"/>
      <c r="K43" s="356"/>
      <c r="L43" s="356"/>
      <c r="M43" s="357"/>
      <c r="N43" s="387"/>
      <c r="O43" s="388"/>
      <c r="P43" s="388"/>
      <c r="Q43" s="388"/>
      <c r="R43" s="388"/>
      <c r="S43" s="389"/>
      <c r="T43" s="390"/>
      <c r="U43" s="390"/>
      <c r="V43" s="390"/>
      <c r="W43" s="391"/>
      <c r="X43" s="355"/>
      <c r="Y43" s="356"/>
      <c r="Z43" s="356"/>
      <c r="AA43" s="357"/>
      <c r="AB43" s="386">
        <f t="shared" si="6"/>
        <v>0</v>
      </c>
      <c r="AC43" s="386"/>
      <c r="AD43" s="386"/>
      <c r="AE43" s="386"/>
      <c r="AF43" s="386"/>
      <c r="AG43" s="124"/>
      <c r="AH43" s="125"/>
      <c r="AI43" s="125"/>
      <c r="AJ43" s="125"/>
      <c r="AK43" s="125"/>
      <c r="AM43" s="4"/>
      <c r="AN43" s="4"/>
      <c r="AO43" s="5"/>
      <c r="AP43" s="5"/>
      <c r="AQ43" s="5"/>
      <c r="AR43" s="8"/>
      <c r="AS43" s="8"/>
      <c r="AT43" s="8"/>
      <c r="AU43" s="4"/>
      <c r="AV43" s="4"/>
      <c r="AW43" s="4"/>
      <c r="AX43" s="4"/>
      <c r="AY43" s="7"/>
      <c r="AZ43" s="7"/>
      <c r="BA43" s="7"/>
      <c r="BB43" s="7"/>
      <c r="BC43" s="7"/>
      <c r="BD43" s="4"/>
      <c r="BE43" s="4"/>
    </row>
    <row r="44" spans="2:73" x14ac:dyDescent="0.4">
      <c r="B44" s="347">
        <v>7</v>
      </c>
      <c r="C44" s="349"/>
      <c r="D44" s="355"/>
      <c r="E44" s="356"/>
      <c r="F44" s="356"/>
      <c r="G44" s="356"/>
      <c r="H44" s="356"/>
      <c r="I44" s="356"/>
      <c r="J44" s="355"/>
      <c r="K44" s="356"/>
      <c r="L44" s="356"/>
      <c r="M44" s="357"/>
      <c r="N44" s="387"/>
      <c r="O44" s="388"/>
      <c r="P44" s="388"/>
      <c r="Q44" s="388"/>
      <c r="R44" s="388"/>
      <c r="S44" s="389"/>
      <c r="T44" s="390"/>
      <c r="U44" s="390"/>
      <c r="V44" s="390"/>
      <c r="W44" s="391"/>
      <c r="X44" s="355"/>
      <c r="Y44" s="356"/>
      <c r="Z44" s="356"/>
      <c r="AA44" s="357"/>
      <c r="AB44" s="386">
        <f t="shared" si="6"/>
        <v>0</v>
      </c>
      <c r="AC44" s="386"/>
      <c r="AD44" s="386"/>
      <c r="AE44" s="386"/>
      <c r="AF44" s="386"/>
      <c r="AG44" s="124"/>
      <c r="AH44" s="125"/>
      <c r="AI44" s="125"/>
      <c r="AJ44" s="125"/>
      <c r="AK44" s="125"/>
      <c r="AM44" s="4"/>
      <c r="AN44" s="4"/>
      <c r="AO44" s="5"/>
      <c r="AP44" s="5"/>
      <c r="AQ44" s="5"/>
      <c r="AR44" s="8"/>
      <c r="AS44" s="8"/>
      <c r="AT44" s="8"/>
      <c r="AU44" s="4"/>
      <c r="AV44" s="4"/>
      <c r="AW44" s="4"/>
      <c r="AX44" s="4"/>
      <c r="AY44" s="7"/>
      <c r="AZ44" s="7"/>
      <c r="BA44" s="7"/>
      <c r="BB44" s="7"/>
      <c r="BC44" s="7"/>
      <c r="BD44" s="4"/>
      <c r="BE44" s="4"/>
    </row>
    <row r="45" spans="2:73" x14ac:dyDescent="0.4">
      <c r="B45" s="347">
        <v>8</v>
      </c>
      <c r="C45" s="349"/>
      <c r="D45" s="355"/>
      <c r="E45" s="356"/>
      <c r="F45" s="356"/>
      <c r="G45" s="356"/>
      <c r="H45" s="356"/>
      <c r="I45" s="356"/>
      <c r="J45" s="355"/>
      <c r="K45" s="356"/>
      <c r="L45" s="356"/>
      <c r="M45" s="357"/>
      <c r="N45" s="387"/>
      <c r="O45" s="388"/>
      <c r="P45" s="388"/>
      <c r="Q45" s="388"/>
      <c r="R45" s="388"/>
      <c r="S45" s="389"/>
      <c r="T45" s="390"/>
      <c r="U45" s="390"/>
      <c r="V45" s="390"/>
      <c r="W45" s="391"/>
      <c r="X45" s="355"/>
      <c r="Y45" s="356"/>
      <c r="Z45" s="356"/>
      <c r="AA45" s="357"/>
      <c r="AB45" s="386">
        <f t="shared" si="6"/>
        <v>0</v>
      </c>
      <c r="AC45" s="386"/>
      <c r="AD45" s="386"/>
      <c r="AE45" s="386"/>
      <c r="AF45" s="386"/>
      <c r="AG45" s="124"/>
      <c r="AH45" s="125"/>
      <c r="AI45" s="125"/>
      <c r="AJ45" s="125"/>
      <c r="AK45" s="125"/>
      <c r="AM45" s="4"/>
      <c r="AN45" s="4"/>
      <c r="AO45" s="5"/>
      <c r="AP45" s="5"/>
      <c r="AQ45" s="5"/>
      <c r="AR45" s="8"/>
      <c r="AS45" s="8"/>
      <c r="AT45" s="8"/>
      <c r="AU45" s="4"/>
      <c r="AV45" s="4"/>
      <c r="AW45" s="4"/>
      <c r="AX45" s="4"/>
      <c r="AY45" s="7"/>
      <c r="AZ45" s="7"/>
      <c r="BA45" s="7"/>
      <c r="BB45" s="7"/>
      <c r="BC45" s="7"/>
      <c r="BD45" s="4"/>
      <c r="BE45" s="4"/>
    </row>
    <row r="46" spans="2:73" x14ac:dyDescent="0.4">
      <c r="B46" s="347">
        <v>9</v>
      </c>
      <c r="C46" s="349"/>
      <c r="D46" s="355"/>
      <c r="E46" s="356"/>
      <c r="F46" s="356"/>
      <c r="G46" s="356"/>
      <c r="H46" s="356"/>
      <c r="I46" s="356"/>
      <c r="J46" s="355"/>
      <c r="K46" s="356"/>
      <c r="L46" s="356"/>
      <c r="M46" s="357"/>
      <c r="N46" s="387"/>
      <c r="O46" s="388"/>
      <c r="P46" s="388"/>
      <c r="Q46" s="388"/>
      <c r="R46" s="388"/>
      <c r="S46" s="389"/>
      <c r="T46" s="390"/>
      <c r="U46" s="390"/>
      <c r="V46" s="390"/>
      <c r="W46" s="391"/>
      <c r="X46" s="355"/>
      <c r="Y46" s="356"/>
      <c r="Z46" s="356"/>
      <c r="AA46" s="357"/>
      <c r="AB46" s="386">
        <f t="shared" si="6"/>
        <v>0</v>
      </c>
      <c r="AC46" s="386"/>
      <c r="AD46" s="386"/>
      <c r="AE46" s="386"/>
      <c r="AF46" s="386"/>
      <c r="AG46" s="124"/>
      <c r="AH46" s="125"/>
      <c r="AI46" s="125"/>
      <c r="AJ46" s="125"/>
      <c r="AK46" s="125"/>
      <c r="AM46" s="4"/>
      <c r="AN46" s="4"/>
      <c r="AO46" s="5"/>
      <c r="AP46" s="5"/>
      <c r="AQ46" s="5"/>
      <c r="AR46" s="8"/>
      <c r="AS46" s="8"/>
      <c r="AT46" s="8"/>
      <c r="AU46" s="4"/>
      <c r="AV46" s="4"/>
      <c r="AW46" s="4"/>
      <c r="AX46" s="4"/>
      <c r="AY46" s="7"/>
      <c r="AZ46" s="7"/>
      <c r="BA46" s="7"/>
      <c r="BB46" s="7"/>
      <c r="BC46" s="7"/>
      <c r="BD46" s="4"/>
      <c r="BE46" s="4"/>
    </row>
    <row r="47" spans="2:73" x14ac:dyDescent="0.4">
      <c r="B47" s="347">
        <v>10</v>
      </c>
      <c r="C47" s="349"/>
      <c r="D47" s="355"/>
      <c r="E47" s="356"/>
      <c r="F47" s="356"/>
      <c r="G47" s="356"/>
      <c r="H47" s="356"/>
      <c r="I47" s="356"/>
      <c r="J47" s="355"/>
      <c r="K47" s="356"/>
      <c r="L47" s="356"/>
      <c r="M47" s="357"/>
      <c r="N47" s="387"/>
      <c r="O47" s="388"/>
      <c r="P47" s="388"/>
      <c r="Q47" s="388"/>
      <c r="R47" s="388"/>
      <c r="S47" s="389"/>
      <c r="T47" s="390"/>
      <c r="U47" s="390"/>
      <c r="V47" s="390"/>
      <c r="W47" s="391"/>
      <c r="X47" s="355"/>
      <c r="Y47" s="356"/>
      <c r="Z47" s="356"/>
      <c r="AA47" s="357"/>
      <c r="AB47" s="386">
        <f t="shared" si="6"/>
        <v>0</v>
      </c>
      <c r="AC47" s="386"/>
      <c r="AD47" s="386"/>
      <c r="AE47" s="386"/>
      <c r="AF47" s="386"/>
      <c r="AG47" s="124"/>
      <c r="AH47" s="125"/>
      <c r="AI47" s="125"/>
      <c r="AJ47" s="125"/>
      <c r="AK47" s="125"/>
      <c r="AM47" s="4"/>
      <c r="AN47" s="4"/>
      <c r="AO47" s="5"/>
      <c r="AP47" s="5"/>
      <c r="AQ47" s="5"/>
      <c r="AR47" s="8"/>
      <c r="AS47" s="8"/>
      <c r="AT47" s="8"/>
      <c r="AU47" s="4"/>
      <c r="AV47" s="4"/>
      <c r="AW47" s="4"/>
      <c r="AX47" s="4"/>
      <c r="AY47" s="7"/>
      <c r="AZ47" s="7"/>
      <c r="BA47" s="7"/>
      <c r="BB47" s="7"/>
      <c r="BC47" s="7"/>
      <c r="BD47" s="4"/>
      <c r="BE47" s="4"/>
    </row>
    <row r="48" spans="2:73" x14ac:dyDescent="0.4">
      <c r="B48" s="347">
        <v>11</v>
      </c>
      <c r="C48" s="349"/>
      <c r="D48" s="355"/>
      <c r="E48" s="356"/>
      <c r="F48" s="356"/>
      <c r="G48" s="356"/>
      <c r="H48" s="356"/>
      <c r="I48" s="356"/>
      <c r="J48" s="355"/>
      <c r="K48" s="356"/>
      <c r="L48" s="356"/>
      <c r="M48" s="357"/>
      <c r="N48" s="387"/>
      <c r="O48" s="388"/>
      <c r="P48" s="388"/>
      <c r="Q48" s="388"/>
      <c r="R48" s="388"/>
      <c r="S48" s="389"/>
      <c r="T48" s="390"/>
      <c r="U48" s="390"/>
      <c r="V48" s="390"/>
      <c r="W48" s="391"/>
      <c r="X48" s="355"/>
      <c r="Y48" s="356"/>
      <c r="Z48" s="356"/>
      <c r="AA48" s="357"/>
      <c r="AB48" s="386">
        <f t="shared" si="6"/>
        <v>0</v>
      </c>
      <c r="AC48" s="386"/>
      <c r="AD48" s="386"/>
      <c r="AE48" s="386"/>
      <c r="AF48" s="386"/>
      <c r="AG48" s="124"/>
      <c r="AH48" s="125"/>
      <c r="AI48" s="125"/>
      <c r="AJ48" s="125"/>
      <c r="AK48" s="125"/>
      <c r="AM48" s="4"/>
      <c r="AN48" s="4"/>
      <c r="AO48" s="5"/>
      <c r="AP48" s="5"/>
      <c r="AQ48" s="5"/>
      <c r="AR48" s="8"/>
      <c r="AS48" s="8"/>
      <c r="AT48" s="8"/>
      <c r="AU48" s="4"/>
      <c r="AV48" s="4"/>
      <c r="AW48" s="4"/>
      <c r="AX48" s="4"/>
      <c r="AY48" s="7"/>
      <c r="AZ48" s="7"/>
      <c r="BA48" s="7"/>
      <c r="BB48" s="7"/>
      <c r="BC48" s="7"/>
      <c r="BD48" s="4"/>
      <c r="BE48" s="4"/>
    </row>
    <row r="49" spans="2:87" x14ac:dyDescent="0.4">
      <c r="B49" s="347">
        <v>12</v>
      </c>
      <c r="C49" s="349"/>
      <c r="D49" s="355"/>
      <c r="E49" s="356"/>
      <c r="F49" s="356"/>
      <c r="G49" s="356"/>
      <c r="H49" s="356"/>
      <c r="I49" s="356"/>
      <c r="J49" s="355"/>
      <c r="K49" s="356"/>
      <c r="L49" s="356"/>
      <c r="M49" s="357"/>
      <c r="N49" s="387"/>
      <c r="O49" s="388"/>
      <c r="P49" s="388"/>
      <c r="Q49" s="388"/>
      <c r="R49" s="388"/>
      <c r="S49" s="389"/>
      <c r="T49" s="390"/>
      <c r="U49" s="390"/>
      <c r="V49" s="390"/>
      <c r="W49" s="391"/>
      <c r="X49" s="355"/>
      <c r="Y49" s="356"/>
      <c r="Z49" s="356"/>
      <c r="AA49" s="357"/>
      <c r="AB49" s="386">
        <f t="shared" si="6"/>
        <v>0</v>
      </c>
      <c r="AC49" s="386"/>
      <c r="AD49" s="386"/>
      <c r="AE49" s="386"/>
      <c r="AF49" s="386"/>
      <c r="AG49" s="124"/>
      <c r="AH49" s="125"/>
      <c r="AI49" s="125"/>
      <c r="AJ49" s="125"/>
      <c r="AK49" s="125"/>
      <c r="AM49" s="4"/>
      <c r="AN49" s="4"/>
      <c r="AO49" s="5"/>
      <c r="AP49" s="5"/>
      <c r="AQ49" s="5"/>
      <c r="AR49" s="8"/>
      <c r="AS49" s="8"/>
      <c r="AT49" s="8"/>
      <c r="AU49" s="4"/>
      <c r="AV49" s="4"/>
      <c r="AW49" s="4"/>
      <c r="AX49" s="4"/>
      <c r="AY49" s="7"/>
      <c r="AZ49" s="7"/>
      <c r="BA49" s="7"/>
      <c r="BB49" s="7"/>
      <c r="BC49" s="7"/>
      <c r="BD49" s="4"/>
      <c r="BE49" s="4"/>
    </row>
    <row r="50" spans="2:87" x14ac:dyDescent="0.4">
      <c r="B50" s="347">
        <v>13</v>
      </c>
      <c r="C50" s="349"/>
      <c r="D50" s="355"/>
      <c r="E50" s="356"/>
      <c r="F50" s="356"/>
      <c r="G50" s="356"/>
      <c r="H50" s="356"/>
      <c r="I50" s="356"/>
      <c r="J50" s="355"/>
      <c r="K50" s="356"/>
      <c r="L50" s="356"/>
      <c r="M50" s="357"/>
      <c r="N50" s="387"/>
      <c r="O50" s="388"/>
      <c r="P50" s="388"/>
      <c r="Q50" s="388"/>
      <c r="R50" s="388"/>
      <c r="S50" s="389"/>
      <c r="T50" s="390"/>
      <c r="U50" s="390"/>
      <c r="V50" s="390"/>
      <c r="W50" s="391"/>
      <c r="X50" s="355"/>
      <c r="Y50" s="356"/>
      <c r="Z50" s="356"/>
      <c r="AA50" s="357"/>
      <c r="AB50" s="386">
        <f t="shared" si="6"/>
        <v>0</v>
      </c>
      <c r="AC50" s="386"/>
      <c r="AD50" s="386"/>
      <c r="AE50" s="386"/>
      <c r="AF50" s="386"/>
      <c r="AG50" s="124"/>
      <c r="AH50" s="125"/>
      <c r="AI50" s="125"/>
      <c r="AJ50" s="125"/>
      <c r="AK50" s="125"/>
      <c r="AM50" s="4"/>
      <c r="AN50" s="4"/>
      <c r="AO50" s="5"/>
      <c r="AP50" s="5"/>
      <c r="AQ50" s="5"/>
      <c r="AR50" s="8"/>
      <c r="AS50" s="8"/>
      <c r="AT50" s="8"/>
      <c r="AU50" s="4"/>
      <c r="AV50" s="4"/>
      <c r="AW50" s="4"/>
      <c r="AX50" s="4"/>
      <c r="AY50" s="7"/>
      <c r="AZ50" s="7"/>
      <c r="BA50" s="7"/>
      <c r="BB50" s="7"/>
      <c r="BC50" s="7"/>
      <c r="BD50" s="4"/>
      <c r="BE50" s="4"/>
    </row>
    <row r="51" spans="2:87" x14ac:dyDescent="0.4">
      <c r="B51" s="347">
        <v>14</v>
      </c>
      <c r="C51" s="349"/>
      <c r="D51" s="355"/>
      <c r="E51" s="356"/>
      <c r="F51" s="356"/>
      <c r="G51" s="356"/>
      <c r="H51" s="356"/>
      <c r="I51" s="356"/>
      <c r="J51" s="355"/>
      <c r="K51" s="356"/>
      <c r="L51" s="356"/>
      <c r="M51" s="357"/>
      <c r="N51" s="387"/>
      <c r="O51" s="388"/>
      <c r="P51" s="388"/>
      <c r="Q51" s="388"/>
      <c r="R51" s="388"/>
      <c r="S51" s="389"/>
      <c r="T51" s="390"/>
      <c r="U51" s="390"/>
      <c r="V51" s="390"/>
      <c r="W51" s="391"/>
      <c r="X51" s="355"/>
      <c r="Y51" s="356"/>
      <c r="Z51" s="356"/>
      <c r="AA51" s="357"/>
      <c r="AB51" s="386">
        <f t="shared" si="6"/>
        <v>0</v>
      </c>
      <c r="AC51" s="386"/>
      <c r="AD51" s="386"/>
      <c r="AE51" s="386"/>
      <c r="AF51" s="386"/>
      <c r="AG51" s="124"/>
      <c r="AH51" s="125"/>
      <c r="AI51" s="125"/>
      <c r="AJ51" s="125"/>
      <c r="AK51" s="125"/>
      <c r="AM51" s="4"/>
      <c r="AN51" s="4"/>
      <c r="AO51" s="5"/>
      <c r="AP51" s="5"/>
      <c r="AQ51" s="5"/>
      <c r="AR51" s="8"/>
      <c r="AS51" s="8"/>
      <c r="AT51" s="8"/>
      <c r="AU51" s="4"/>
      <c r="AV51" s="4"/>
      <c r="AW51" s="4"/>
      <c r="AX51" s="4"/>
      <c r="AY51" s="7"/>
      <c r="AZ51" s="7"/>
      <c r="BA51" s="7"/>
      <c r="BB51" s="7"/>
      <c r="BC51" s="7"/>
      <c r="BD51" s="4"/>
      <c r="BE51" s="4"/>
    </row>
    <row r="52" spans="2:87" x14ac:dyDescent="0.4">
      <c r="B52" s="347">
        <v>15</v>
      </c>
      <c r="C52" s="349"/>
      <c r="D52" s="355"/>
      <c r="E52" s="356"/>
      <c r="F52" s="356"/>
      <c r="G52" s="356"/>
      <c r="H52" s="356"/>
      <c r="I52" s="356"/>
      <c r="J52" s="355"/>
      <c r="K52" s="356"/>
      <c r="L52" s="356"/>
      <c r="M52" s="357"/>
      <c r="N52" s="387"/>
      <c r="O52" s="388"/>
      <c r="P52" s="388"/>
      <c r="Q52" s="388"/>
      <c r="R52" s="388"/>
      <c r="S52" s="389"/>
      <c r="T52" s="390"/>
      <c r="U52" s="390"/>
      <c r="V52" s="390"/>
      <c r="W52" s="391"/>
      <c r="X52" s="355"/>
      <c r="Y52" s="356"/>
      <c r="Z52" s="356"/>
      <c r="AA52" s="357"/>
      <c r="AB52" s="386">
        <f t="shared" si="6"/>
        <v>0</v>
      </c>
      <c r="AC52" s="386"/>
      <c r="AD52" s="386"/>
      <c r="AE52" s="386"/>
      <c r="AF52" s="386"/>
      <c r="AG52" s="124"/>
      <c r="AH52" s="125"/>
      <c r="AI52" s="125"/>
      <c r="AJ52" s="125"/>
      <c r="AK52" s="125"/>
      <c r="AM52" s="4"/>
      <c r="AN52" s="4"/>
      <c r="AO52" s="5"/>
      <c r="AP52" s="5"/>
      <c r="AQ52" s="5"/>
      <c r="AR52" s="8"/>
      <c r="AS52" s="8"/>
      <c r="AT52" s="8"/>
      <c r="AU52" s="4"/>
      <c r="AV52" s="4"/>
      <c r="AW52" s="4"/>
      <c r="AX52" s="4"/>
      <c r="AY52" s="7"/>
      <c r="AZ52" s="7"/>
      <c r="BA52" s="7"/>
      <c r="BB52" s="7"/>
      <c r="BC52" s="7"/>
      <c r="BD52" s="4"/>
      <c r="BE52" s="4"/>
    </row>
    <row r="54" spans="2:87" x14ac:dyDescent="0.4">
      <c r="B54" s="378" t="s">
        <v>152</v>
      </c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92"/>
      <c r="AB54" s="347" t="s">
        <v>153</v>
      </c>
      <c r="AC54" s="348"/>
      <c r="AD54" s="348"/>
      <c r="AE54" s="348"/>
      <c r="AF54" s="348"/>
      <c r="AG54" s="349"/>
      <c r="AH54" s="347" t="s">
        <v>154</v>
      </c>
      <c r="AI54" s="348"/>
      <c r="AJ54" s="348"/>
      <c r="AK54" s="348"/>
      <c r="AL54" s="348"/>
      <c r="AM54" s="349"/>
      <c r="AN54" s="347" t="s">
        <v>155</v>
      </c>
      <c r="AO54" s="348"/>
      <c r="AP54" s="348"/>
      <c r="AQ54" s="348"/>
      <c r="AR54" s="348"/>
      <c r="AS54" s="349"/>
      <c r="AZ54" s="345" t="s">
        <v>156</v>
      </c>
      <c r="BA54" s="345"/>
      <c r="BB54" s="345"/>
      <c r="BC54" s="345"/>
      <c r="BD54" s="345"/>
      <c r="BE54" s="345"/>
    </row>
    <row r="55" spans="2:87" x14ac:dyDescent="0.4">
      <c r="B55" s="347" t="s">
        <v>142</v>
      </c>
      <c r="C55" s="349"/>
      <c r="D55" s="347" t="s">
        <v>39</v>
      </c>
      <c r="E55" s="348"/>
      <c r="F55" s="348"/>
      <c r="G55" s="348"/>
      <c r="H55" s="348"/>
      <c r="I55" s="348"/>
      <c r="J55" s="348"/>
      <c r="K55" s="348"/>
      <c r="L55" s="348"/>
      <c r="M55" s="349"/>
      <c r="N55" s="347" t="s">
        <v>157</v>
      </c>
      <c r="O55" s="348"/>
      <c r="P55" s="348"/>
      <c r="Q55" s="348"/>
      <c r="R55" s="349"/>
      <c r="S55" s="347" t="s">
        <v>158</v>
      </c>
      <c r="T55" s="348"/>
      <c r="U55" s="348"/>
      <c r="V55" s="348"/>
      <c r="W55" s="349"/>
      <c r="X55" s="347" t="s">
        <v>159</v>
      </c>
      <c r="Y55" s="348"/>
      <c r="Z55" s="348"/>
      <c r="AA55" s="349"/>
      <c r="AB55" s="347" t="s">
        <v>160</v>
      </c>
      <c r="AC55" s="348"/>
      <c r="AD55" s="349"/>
      <c r="AE55" s="347" t="s">
        <v>8</v>
      </c>
      <c r="AF55" s="348"/>
      <c r="AG55" s="349"/>
      <c r="AH55" s="347" t="s">
        <v>160</v>
      </c>
      <c r="AI55" s="348"/>
      <c r="AJ55" s="349"/>
      <c r="AK55" s="347" t="s">
        <v>8</v>
      </c>
      <c r="AL55" s="348"/>
      <c r="AM55" s="349"/>
      <c r="AN55" s="347" t="s">
        <v>160</v>
      </c>
      <c r="AO55" s="348"/>
      <c r="AP55" s="349"/>
      <c r="AQ55" s="347" t="s">
        <v>8</v>
      </c>
      <c r="AR55" s="348"/>
      <c r="AS55" s="349"/>
      <c r="AT55" s="347" t="s">
        <v>161</v>
      </c>
      <c r="AU55" s="348"/>
      <c r="AV55" s="349"/>
      <c r="AW55" s="347" t="s">
        <v>5</v>
      </c>
      <c r="AX55" s="348"/>
      <c r="AY55" s="349"/>
      <c r="AZ55" s="345" t="s">
        <v>160</v>
      </c>
      <c r="BA55" s="345"/>
      <c r="BB55" s="345"/>
      <c r="BC55" s="345" t="s">
        <v>8</v>
      </c>
      <c r="BD55" s="345"/>
      <c r="BE55" s="345"/>
      <c r="BF55" s="339" t="s">
        <v>162</v>
      </c>
      <c r="BG55" s="340"/>
      <c r="BH55" s="340"/>
      <c r="BI55" s="340"/>
      <c r="BJ55" s="340"/>
      <c r="BK55" s="340"/>
      <c r="BL55" s="340"/>
      <c r="BM55" s="340"/>
      <c r="BN55" s="340"/>
      <c r="BO55" s="340"/>
      <c r="BP55" s="340"/>
      <c r="BQ55" s="340"/>
      <c r="BR55" s="340"/>
      <c r="BS55" s="340"/>
      <c r="BT55" s="340"/>
      <c r="BU55" s="340"/>
      <c r="BV55" s="340"/>
      <c r="BW55" s="340"/>
      <c r="BX55" s="340"/>
      <c r="BY55" s="340"/>
      <c r="BZ55" s="340"/>
      <c r="CA55" s="340"/>
      <c r="CB55" s="340"/>
      <c r="CC55" s="340"/>
      <c r="CD55" s="340"/>
      <c r="CE55" s="340"/>
      <c r="CF55" s="340"/>
      <c r="CG55" s="340"/>
      <c r="CH55" s="340"/>
      <c r="CI55" s="341"/>
    </row>
    <row r="56" spans="2:87" x14ac:dyDescent="0.4">
      <c r="B56" s="347">
        <v>1</v>
      </c>
      <c r="C56" s="349"/>
      <c r="D56" s="350"/>
      <c r="E56" s="351"/>
      <c r="F56" s="351"/>
      <c r="G56" s="351"/>
      <c r="H56" s="351"/>
      <c r="I56" s="351"/>
      <c r="J56" s="351"/>
      <c r="K56" s="351"/>
      <c r="L56" s="351"/>
      <c r="M56" s="352"/>
      <c r="N56" s="355"/>
      <c r="O56" s="356"/>
      <c r="P56" s="356"/>
      <c r="Q56" s="356"/>
      <c r="R56" s="357"/>
      <c r="S56" s="355"/>
      <c r="T56" s="356"/>
      <c r="U56" s="356"/>
      <c r="V56" s="356"/>
      <c r="W56" s="357"/>
      <c r="X56" s="355"/>
      <c r="Y56" s="356"/>
      <c r="Z56" s="356"/>
      <c r="AA56" s="357"/>
      <c r="AB56" s="387"/>
      <c r="AC56" s="388"/>
      <c r="AD56" s="393"/>
      <c r="AE56" s="397">
        <f>AB56*X56</f>
        <v>0</v>
      </c>
      <c r="AF56" s="398"/>
      <c r="AG56" s="399"/>
      <c r="AH56" s="397">
        <f>AB56*10/100</f>
        <v>0</v>
      </c>
      <c r="AI56" s="398"/>
      <c r="AJ56" s="399"/>
      <c r="AK56" s="397">
        <f>AE56*10/100</f>
        <v>0</v>
      </c>
      <c r="AL56" s="398"/>
      <c r="AM56" s="399"/>
      <c r="AN56" s="397">
        <f>AB56+AH56</f>
        <v>0</v>
      </c>
      <c r="AO56" s="398"/>
      <c r="AP56" s="399"/>
      <c r="AQ56" s="397">
        <f>AE56+AK56</f>
        <v>0</v>
      </c>
      <c r="AR56" s="398"/>
      <c r="AS56" s="399"/>
      <c r="AT56" s="400"/>
      <c r="AU56" s="401"/>
      <c r="AV56" s="402"/>
      <c r="AW56" s="394" t="str">
        <f>IF(AT56="","",AT56)</f>
        <v/>
      </c>
      <c r="AX56" s="395"/>
      <c r="AY56" s="396"/>
      <c r="AZ56" s="386">
        <f>IF($U$9="税込み",AN56,AB56)</f>
        <v>0</v>
      </c>
      <c r="BA56" s="386"/>
      <c r="BB56" s="386"/>
      <c r="BC56" s="386">
        <f>IF($U$9="税込み",AQ56,AE56)</f>
        <v>0</v>
      </c>
      <c r="BD56" s="386"/>
      <c r="BE56" s="386"/>
      <c r="BF56" s="350"/>
      <c r="BG56" s="351"/>
      <c r="BH56" s="351"/>
      <c r="BI56" s="351"/>
      <c r="BJ56" s="351"/>
      <c r="BK56" s="351"/>
      <c r="BL56" s="351"/>
      <c r="BM56" s="351"/>
      <c r="BN56" s="351"/>
      <c r="BO56" s="351"/>
      <c r="BP56" s="351"/>
      <c r="BQ56" s="351"/>
      <c r="BR56" s="351"/>
      <c r="BS56" s="351"/>
      <c r="BT56" s="351"/>
      <c r="BU56" s="351"/>
      <c r="BV56" s="351"/>
      <c r="BW56" s="351"/>
      <c r="BX56" s="351"/>
      <c r="BY56" s="351"/>
      <c r="BZ56" s="351"/>
      <c r="CA56" s="351"/>
      <c r="CB56" s="351"/>
      <c r="CC56" s="351"/>
      <c r="CD56" s="351"/>
      <c r="CE56" s="351"/>
      <c r="CF56" s="351"/>
      <c r="CG56" s="351"/>
      <c r="CH56" s="351"/>
      <c r="CI56" s="352"/>
    </row>
    <row r="57" spans="2:87" x14ac:dyDescent="0.4">
      <c r="B57" s="347">
        <v>2</v>
      </c>
      <c r="C57" s="349"/>
      <c r="D57" s="350"/>
      <c r="E57" s="351"/>
      <c r="F57" s="351"/>
      <c r="G57" s="351"/>
      <c r="H57" s="351"/>
      <c r="I57" s="351"/>
      <c r="J57" s="351"/>
      <c r="K57" s="351"/>
      <c r="L57" s="351"/>
      <c r="M57" s="352"/>
      <c r="N57" s="355"/>
      <c r="O57" s="356"/>
      <c r="P57" s="356"/>
      <c r="Q57" s="356"/>
      <c r="R57" s="357"/>
      <c r="S57" s="355"/>
      <c r="T57" s="356"/>
      <c r="U57" s="356"/>
      <c r="V57" s="356"/>
      <c r="W57" s="357"/>
      <c r="X57" s="355"/>
      <c r="Y57" s="356"/>
      <c r="Z57" s="356"/>
      <c r="AA57" s="357"/>
      <c r="AB57" s="387"/>
      <c r="AC57" s="388"/>
      <c r="AD57" s="393"/>
      <c r="AE57" s="397">
        <f>AB57*X57</f>
        <v>0</v>
      </c>
      <c r="AF57" s="398"/>
      <c r="AG57" s="399"/>
      <c r="AH57" s="397">
        <f>AB57*10/100</f>
        <v>0</v>
      </c>
      <c r="AI57" s="398"/>
      <c r="AJ57" s="399"/>
      <c r="AK57" s="397">
        <f>AE57*10/100</f>
        <v>0</v>
      </c>
      <c r="AL57" s="398"/>
      <c r="AM57" s="399"/>
      <c r="AN57" s="397">
        <f>AB57+AH57</f>
        <v>0</v>
      </c>
      <c r="AO57" s="398"/>
      <c r="AP57" s="399"/>
      <c r="AQ57" s="397">
        <f>AE57+AK57</f>
        <v>0</v>
      </c>
      <c r="AR57" s="398"/>
      <c r="AS57" s="399"/>
      <c r="AT57" s="400"/>
      <c r="AU57" s="401"/>
      <c r="AV57" s="402"/>
      <c r="AW57" s="394" t="str">
        <f>IF(AT57="","",AT57)</f>
        <v/>
      </c>
      <c r="AX57" s="395"/>
      <c r="AY57" s="396"/>
      <c r="AZ57" s="386">
        <f>IF($U$9="税込み",AN57,AB57)</f>
        <v>0</v>
      </c>
      <c r="BA57" s="386"/>
      <c r="BB57" s="386"/>
      <c r="BC57" s="386">
        <f>IF($U$9="税込み",AQ57,AE57)</f>
        <v>0</v>
      </c>
      <c r="BD57" s="386"/>
      <c r="BE57" s="386"/>
      <c r="BF57" s="350"/>
      <c r="BG57" s="351"/>
      <c r="BH57" s="351"/>
      <c r="BI57" s="351"/>
      <c r="BJ57" s="351"/>
      <c r="BK57" s="351"/>
      <c r="BL57" s="351"/>
      <c r="BM57" s="351"/>
      <c r="BN57" s="351"/>
      <c r="BO57" s="351"/>
      <c r="BP57" s="351"/>
      <c r="BQ57" s="351"/>
      <c r="BR57" s="351"/>
      <c r="BS57" s="351"/>
      <c r="BT57" s="351"/>
      <c r="BU57" s="351"/>
      <c r="BV57" s="351"/>
      <c r="BW57" s="351"/>
      <c r="BX57" s="351"/>
      <c r="BY57" s="351"/>
      <c r="BZ57" s="351"/>
      <c r="CA57" s="351"/>
      <c r="CB57" s="351"/>
      <c r="CC57" s="351"/>
      <c r="CD57" s="351"/>
      <c r="CE57" s="351"/>
      <c r="CF57" s="351"/>
      <c r="CG57" s="351"/>
      <c r="CH57" s="351"/>
      <c r="CI57" s="352"/>
    </row>
    <row r="58" spans="2:87" x14ac:dyDescent="0.4">
      <c r="B58" s="347">
        <v>3</v>
      </c>
      <c r="C58" s="349"/>
      <c r="D58" s="350"/>
      <c r="E58" s="351"/>
      <c r="F58" s="351"/>
      <c r="G58" s="351"/>
      <c r="H58" s="351"/>
      <c r="I58" s="351"/>
      <c r="J58" s="351"/>
      <c r="K58" s="351"/>
      <c r="L58" s="351"/>
      <c r="M58" s="352"/>
      <c r="N58" s="355"/>
      <c r="O58" s="356"/>
      <c r="P58" s="356"/>
      <c r="Q58" s="356"/>
      <c r="R58" s="357"/>
      <c r="S58" s="355"/>
      <c r="T58" s="356"/>
      <c r="U58" s="356"/>
      <c r="V58" s="356"/>
      <c r="W58" s="357"/>
      <c r="X58" s="355"/>
      <c r="Y58" s="356"/>
      <c r="Z58" s="356"/>
      <c r="AA58" s="357"/>
      <c r="AB58" s="387"/>
      <c r="AC58" s="388"/>
      <c r="AD58" s="393"/>
      <c r="AE58" s="397">
        <f>AB58*X58</f>
        <v>0</v>
      </c>
      <c r="AF58" s="398"/>
      <c r="AG58" s="399"/>
      <c r="AH58" s="397">
        <f>AB58*10/100</f>
        <v>0</v>
      </c>
      <c r="AI58" s="398"/>
      <c r="AJ58" s="399"/>
      <c r="AK58" s="397">
        <f>AE58*10/100</f>
        <v>0</v>
      </c>
      <c r="AL58" s="398"/>
      <c r="AM58" s="399"/>
      <c r="AN58" s="397">
        <f>AB58+AH58</f>
        <v>0</v>
      </c>
      <c r="AO58" s="398"/>
      <c r="AP58" s="399"/>
      <c r="AQ58" s="397">
        <f>AE58+AK58</f>
        <v>0</v>
      </c>
      <c r="AR58" s="398"/>
      <c r="AS58" s="399"/>
      <c r="AT58" s="400"/>
      <c r="AU58" s="401"/>
      <c r="AV58" s="402"/>
      <c r="AW58" s="394" t="str">
        <f>IF(AT58="","",AT58)</f>
        <v/>
      </c>
      <c r="AX58" s="395"/>
      <c r="AY58" s="396"/>
      <c r="AZ58" s="386">
        <f>IF($U$9="税込み",AN58,AB58)</f>
        <v>0</v>
      </c>
      <c r="BA58" s="386"/>
      <c r="BB58" s="386"/>
      <c r="BC58" s="386">
        <f>IF($U$9="税込み",AQ58,AE58)</f>
        <v>0</v>
      </c>
      <c r="BD58" s="386"/>
      <c r="BE58" s="386"/>
      <c r="BF58" s="350"/>
      <c r="BG58" s="351"/>
      <c r="BH58" s="351"/>
      <c r="BI58" s="351"/>
      <c r="BJ58" s="351"/>
      <c r="BK58" s="351"/>
      <c r="BL58" s="351"/>
      <c r="BM58" s="351"/>
      <c r="BN58" s="351"/>
      <c r="BO58" s="351"/>
      <c r="BP58" s="351"/>
      <c r="BQ58" s="351"/>
      <c r="BR58" s="351"/>
      <c r="BS58" s="351"/>
      <c r="BT58" s="351"/>
      <c r="BU58" s="351"/>
      <c r="BV58" s="351"/>
      <c r="BW58" s="351"/>
      <c r="BX58" s="351"/>
      <c r="BY58" s="351"/>
      <c r="BZ58" s="351"/>
      <c r="CA58" s="351"/>
      <c r="CB58" s="351"/>
      <c r="CC58" s="351"/>
      <c r="CD58" s="351"/>
      <c r="CE58" s="351"/>
      <c r="CF58" s="351"/>
      <c r="CG58" s="351"/>
      <c r="CH58" s="351"/>
      <c r="CI58" s="352"/>
    </row>
    <row r="59" spans="2:87" x14ac:dyDescent="0.4">
      <c r="B59" s="347">
        <v>4</v>
      </c>
      <c r="C59" s="349"/>
      <c r="D59" s="350"/>
      <c r="E59" s="351"/>
      <c r="F59" s="351"/>
      <c r="G59" s="351"/>
      <c r="H59" s="351"/>
      <c r="I59" s="351"/>
      <c r="J59" s="351"/>
      <c r="K59" s="351"/>
      <c r="L59" s="351"/>
      <c r="M59" s="352"/>
      <c r="N59" s="355"/>
      <c r="O59" s="356"/>
      <c r="P59" s="356"/>
      <c r="Q59" s="356"/>
      <c r="R59" s="357"/>
      <c r="S59" s="355"/>
      <c r="T59" s="356"/>
      <c r="U59" s="356"/>
      <c r="V59" s="356"/>
      <c r="W59" s="357"/>
      <c r="X59" s="355"/>
      <c r="Y59" s="356"/>
      <c r="Z59" s="356"/>
      <c r="AA59" s="357"/>
      <c r="AB59" s="387"/>
      <c r="AC59" s="388"/>
      <c r="AD59" s="393"/>
      <c r="AE59" s="397">
        <f t="shared" ref="AE59:AE65" si="7">AB59*X59</f>
        <v>0</v>
      </c>
      <c r="AF59" s="398"/>
      <c r="AG59" s="399"/>
      <c r="AH59" s="397">
        <f t="shared" ref="AH59:AH65" si="8">AB59*10/100</f>
        <v>0</v>
      </c>
      <c r="AI59" s="398"/>
      <c r="AJ59" s="399"/>
      <c r="AK59" s="397">
        <f t="shared" ref="AK59:AK65" si="9">AE59*10/100</f>
        <v>0</v>
      </c>
      <c r="AL59" s="398"/>
      <c r="AM59" s="399"/>
      <c r="AN59" s="397">
        <f t="shared" ref="AN59:AN65" si="10">AB59+AH59</f>
        <v>0</v>
      </c>
      <c r="AO59" s="398"/>
      <c r="AP59" s="399"/>
      <c r="AQ59" s="397">
        <f t="shared" ref="AQ59:AQ65" si="11">AE59+AK59</f>
        <v>0</v>
      </c>
      <c r="AR59" s="398"/>
      <c r="AS59" s="399"/>
      <c r="AT59" s="400"/>
      <c r="AU59" s="401"/>
      <c r="AV59" s="402"/>
      <c r="AW59" s="394" t="str">
        <f t="shared" ref="AW59:AW65" si="12">IF(AT59="","",AT59)</f>
        <v/>
      </c>
      <c r="AX59" s="395"/>
      <c r="AY59" s="396"/>
      <c r="AZ59" s="386">
        <f t="shared" ref="AZ59:AZ65" si="13">IF($U$9="税込み",AN59,AB59)</f>
        <v>0</v>
      </c>
      <c r="BA59" s="386"/>
      <c r="BB59" s="386"/>
      <c r="BC59" s="386">
        <f t="shared" ref="BC59:BC65" si="14">IF($U$9="税込み",AQ59,AE59)</f>
        <v>0</v>
      </c>
      <c r="BD59" s="386"/>
      <c r="BE59" s="386"/>
      <c r="BF59" s="350"/>
      <c r="BG59" s="351"/>
      <c r="BH59" s="351"/>
      <c r="BI59" s="351"/>
      <c r="BJ59" s="351"/>
      <c r="BK59" s="351"/>
      <c r="BL59" s="351"/>
      <c r="BM59" s="351"/>
      <c r="BN59" s="351"/>
      <c r="BO59" s="351"/>
      <c r="BP59" s="351"/>
      <c r="BQ59" s="351"/>
      <c r="BR59" s="351"/>
      <c r="BS59" s="351"/>
      <c r="BT59" s="351"/>
      <c r="BU59" s="351"/>
      <c r="BV59" s="351"/>
      <c r="BW59" s="351"/>
      <c r="BX59" s="351"/>
      <c r="BY59" s="351"/>
      <c r="BZ59" s="351"/>
      <c r="CA59" s="351"/>
      <c r="CB59" s="351"/>
      <c r="CC59" s="351"/>
      <c r="CD59" s="351"/>
      <c r="CE59" s="351"/>
      <c r="CF59" s="351"/>
      <c r="CG59" s="351"/>
      <c r="CH59" s="351"/>
      <c r="CI59" s="352"/>
    </row>
    <row r="60" spans="2:87" x14ac:dyDescent="0.4">
      <c r="B60" s="347">
        <v>5</v>
      </c>
      <c r="C60" s="349"/>
      <c r="D60" s="350"/>
      <c r="E60" s="351"/>
      <c r="F60" s="351"/>
      <c r="G60" s="351"/>
      <c r="H60" s="351"/>
      <c r="I60" s="351"/>
      <c r="J60" s="351"/>
      <c r="K60" s="351"/>
      <c r="L60" s="351"/>
      <c r="M60" s="352"/>
      <c r="N60" s="355"/>
      <c r="O60" s="356"/>
      <c r="P60" s="356"/>
      <c r="Q60" s="356"/>
      <c r="R60" s="357"/>
      <c r="S60" s="355"/>
      <c r="T60" s="356"/>
      <c r="U60" s="356"/>
      <c r="V60" s="356"/>
      <c r="W60" s="357"/>
      <c r="X60" s="355"/>
      <c r="Y60" s="356"/>
      <c r="Z60" s="356"/>
      <c r="AA60" s="357"/>
      <c r="AB60" s="387"/>
      <c r="AC60" s="388"/>
      <c r="AD60" s="393"/>
      <c r="AE60" s="397">
        <f t="shared" si="7"/>
        <v>0</v>
      </c>
      <c r="AF60" s="398"/>
      <c r="AG60" s="399"/>
      <c r="AH60" s="397">
        <f t="shared" si="8"/>
        <v>0</v>
      </c>
      <c r="AI60" s="398"/>
      <c r="AJ60" s="399"/>
      <c r="AK60" s="397">
        <f t="shared" si="9"/>
        <v>0</v>
      </c>
      <c r="AL60" s="398"/>
      <c r="AM60" s="399"/>
      <c r="AN60" s="397">
        <f t="shared" si="10"/>
        <v>0</v>
      </c>
      <c r="AO60" s="398"/>
      <c r="AP60" s="399"/>
      <c r="AQ60" s="397">
        <f t="shared" si="11"/>
        <v>0</v>
      </c>
      <c r="AR60" s="398"/>
      <c r="AS60" s="399"/>
      <c r="AT60" s="400"/>
      <c r="AU60" s="401"/>
      <c r="AV60" s="402"/>
      <c r="AW60" s="394" t="str">
        <f t="shared" si="12"/>
        <v/>
      </c>
      <c r="AX60" s="395"/>
      <c r="AY60" s="396"/>
      <c r="AZ60" s="386">
        <f t="shared" si="13"/>
        <v>0</v>
      </c>
      <c r="BA60" s="386"/>
      <c r="BB60" s="386"/>
      <c r="BC60" s="386">
        <f t="shared" si="14"/>
        <v>0</v>
      </c>
      <c r="BD60" s="386"/>
      <c r="BE60" s="386"/>
      <c r="BF60" s="350"/>
      <c r="BG60" s="351"/>
      <c r="BH60" s="351"/>
      <c r="BI60" s="351"/>
      <c r="BJ60" s="351"/>
      <c r="BK60" s="351"/>
      <c r="BL60" s="351"/>
      <c r="BM60" s="351"/>
      <c r="BN60" s="351"/>
      <c r="BO60" s="351"/>
      <c r="BP60" s="351"/>
      <c r="BQ60" s="351"/>
      <c r="BR60" s="351"/>
      <c r="BS60" s="351"/>
      <c r="BT60" s="351"/>
      <c r="BU60" s="351"/>
      <c r="BV60" s="351"/>
      <c r="BW60" s="351"/>
      <c r="BX60" s="351"/>
      <c r="BY60" s="351"/>
      <c r="BZ60" s="351"/>
      <c r="CA60" s="351"/>
      <c r="CB60" s="351"/>
      <c r="CC60" s="351"/>
      <c r="CD60" s="351"/>
      <c r="CE60" s="351"/>
      <c r="CF60" s="351"/>
      <c r="CG60" s="351"/>
      <c r="CH60" s="351"/>
      <c r="CI60" s="352"/>
    </row>
    <row r="61" spans="2:87" x14ac:dyDescent="0.4">
      <c r="B61" s="347">
        <v>6</v>
      </c>
      <c r="C61" s="349"/>
      <c r="D61" s="350"/>
      <c r="E61" s="351"/>
      <c r="F61" s="351"/>
      <c r="G61" s="351"/>
      <c r="H61" s="351"/>
      <c r="I61" s="351"/>
      <c r="J61" s="351"/>
      <c r="K61" s="351"/>
      <c r="L61" s="351"/>
      <c r="M61" s="352"/>
      <c r="N61" s="355"/>
      <c r="O61" s="356"/>
      <c r="P61" s="356"/>
      <c r="Q61" s="356"/>
      <c r="R61" s="357"/>
      <c r="S61" s="355"/>
      <c r="T61" s="356"/>
      <c r="U61" s="356"/>
      <c r="V61" s="356"/>
      <c r="W61" s="357"/>
      <c r="X61" s="355"/>
      <c r="Y61" s="356"/>
      <c r="Z61" s="356"/>
      <c r="AA61" s="357"/>
      <c r="AB61" s="387"/>
      <c r="AC61" s="388"/>
      <c r="AD61" s="393"/>
      <c r="AE61" s="397">
        <f t="shared" si="7"/>
        <v>0</v>
      </c>
      <c r="AF61" s="398"/>
      <c r="AG61" s="399"/>
      <c r="AH61" s="397">
        <f t="shared" si="8"/>
        <v>0</v>
      </c>
      <c r="AI61" s="398"/>
      <c r="AJ61" s="399"/>
      <c r="AK61" s="397">
        <f t="shared" si="9"/>
        <v>0</v>
      </c>
      <c r="AL61" s="398"/>
      <c r="AM61" s="399"/>
      <c r="AN61" s="397">
        <f t="shared" si="10"/>
        <v>0</v>
      </c>
      <c r="AO61" s="398"/>
      <c r="AP61" s="399"/>
      <c r="AQ61" s="397">
        <f t="shared" si="11"/>
        <v>0</v>
      </c>
      <c r="AR61" s="398"/>
      <c r="AS61" s="399"/>
      <c r="AT61" s="400"/>
      <c r="AU61" s="401"/>
      <c r="AV61" s="402"/>
      <c r="AW61" s="394" t="str">
        <f t="shared" si="12"/>
        <v/>
      </c>
      <c r="AX61" s="395"/>
      <c r="AY61" s="396"/>
      <c r="AZ61" s="386">
        <f t="shared" si="13"/>
        <v>0</v>
      </c>
      <c r="BA61" s="386"/>
      <c r="BB61" s="386"/>
      <c r="BC61" s="386">
        <f t="shared" si="14"/>
        <v>0</v>
      </c>
      <c r="BD61" s="386"/>
      <c r="BE61" s="386"/>
      <c r="BF61" s="350"/>
      <c r="BG61" s="351"/>
      <c r="BH61" s="351"/>
      <c r="BI61" s="351"/>
      <c r="BJ61" s="351"/>
      <c r="BK61" s="351"/>
      <c r="BL61" s="351"/>
      <c r="BM61" s="351"/>
      <c r="BN61" s="351"/>
      <c r="BO61" s="351"/>
      <c r="BP61" s="351"/>
      <c r="BQ61" s="351"/>
      <c r="BR61" s="351"/>
      <c r="BS61" s="351"/>
      <c r="BT61" s="351"/>
      <c r="BU61" s="351"/>
      <c r="BV61" s="351"/>
      <c r="BW61" s="351"/>
      <c r="BX61" s="351"/>
      <c r="BY61" s="351"/>
      <c r="BZ61" s="351"/>
      <c r="CA61" s="351"/>
      <c r="CB61" s="351"/>
      <c r="CC61" s="351"/>
      <c r="CD61" s="351"/>
      <c r="CE61" s="351"/>
      <c r="CF61" s="351"/>
      <c r="CG61" s="351"/>
      <c r="CH61" s="351"/>
      <c r="CI61" s="352"/>
    </row>
    <row r="62" spans="2:87" x14ac:dyDescent="0.4">
      <c r="B62" s="347">
        <v>7</v>
      </c>
      <c r="C62" s="349"/>
      <c r="D62" s="350"/>
      <c r="E62" s="351"/>
      <c r="F62" s="351"/>
      <c r="G62" s="351"/>
      <c r="H62" s="351"/>
      <c r="I62" s="351"/>
      <c r="J62" s="351"/>
      <c r="K62" s="351"/>
      <c r="L62" s="351"/>
      <c r="M62" s="352"/>
      <c r="N62" s="355"/>
      <c r="O62" s="356"/>
      <c r="P62" s="356"/>
      <c r="Q62" s="356"/>
      <c r="R62" s="357"/>
      <c r="S62" s="355"/>
      <c r="T62" s="356"/>
      <c r="U62" s="356"/>
      <c r="V62" s="356"/>
      <c r="W62" s="357"/>
      <c r="X62" s="355"/>
      <c r="Y62" s="356"/>
      <c r="Z62" s="356"/>
      <c r="AA62" s="357"/>
      <c r="AB62" s="387"/>
      <c r="AC62" s="388"/>
      <c r="AD62" s="393"/>
      <c r="AE62" s="397">
        <f t="shared" si="7"/>
        <v>0</v>
      </c>
      <c r="AF62" s="398"/>
      <c r="AG62" s="399"/>
      <c r="AH62" s="397">
        <f t="shared" si="8"/>
        <v>0</v>
      </c>
      <c r="AI62" s="398"/>
      <c r="AJ62" s="399"/>
      <c r="AK62" s="397">
        <f t="shared" si="9"/>
        <v>0</v>
      </c>
      <c r="AL62" s="398"/>
      <c r="AM62" s="399"/>
      <c r="AN62" s="397">
        <f t="shared" si="10"/>
        <v>0</v>
      </c>
      <c r="AO62" s="398"/>
      <c r="AP62" s="399"/>
      <c r="AQ62" s="397">
        <f t="shared" si="11"/>
        <v>0</v>
      </c>
      <c r="AR62" s="398"/>
      <c r="AS62" s="399"/>
      <c r="AT62" s="400"/>
      <c r="AU62" s="401"/>
      <c r="AV62" s="402"/>
      <c r="AW62" s="394" t="str">
        <f t="shared" si="12"/>
        <v/>
      </c>
      <c r="AX62" s="395"/>
      <c r="AY62" s="396"/>
      <c r="AZ62" s="386">
        <f t="shared" si="13"/>
        <v>0</v>
      </c>
      <c r="BA62" s="386"/>
      <c r="BB62" s="386"/>
      <c r="BC62" s="386">
        <f t="shared" si="14"/>
        <v>0</v>
      </c>
      <c r="BD62" s="386"/>
      <c r="BE62" s="386"/>
      <c r="BF62" s="350"/>
      <c r="BG62" s="351"/>
      <c r="BH62" s="351"/>
      <c r="BI62" s="351"/>
      <c r="BJ62" s="351"/>
      <c r="BK62" s="351"/>
      <c r="BL62" s="351"/>
      <c r="BM62" s="351"/>
      <c r="BN62" s="351"/>
      <c r="BO62" s="351"/>
      <c r="BP62" s="351"/>
      <c r="BQ62" s="351"/>
      <c r="BR62" s="351"/>
      <c r="BS62" s="351"/>
      <c r="BT62" s="351"/>
      <c r="BU62" s="351"/>
      <c r="BV62" s="351"/>
      <c r="BW62" s="351"/>
      <c r="BX62" s="351"/>
      <c r="BY62" s="351"/>
      <c r="BZ62" s="351"/>
      <c r="CA62" s="351"/>
      <c r="CB62" s="351"/>
      <c r="CC62" s="351"/>
      <c r="CD62" s="351"/>
      <c r="CE62" s="351"/>
      <c r="CF62" s="351"/>
      <c r="CG62" s="351"/>
      <c r="CH62" s="351"/>
      <c r="CI62" s="352"/>
    </row>
    <row r="63" spans="2:87" x14ac:dyDescent="0.4">
      <c r="B63" s="347">
        <v>8</v>
      </c>
      <c r="C63" s="349"/>
      <c r="D63" s="350"/>
      <c r="E63" s="351"/>
      <c r="F63" s="351"/>
      <c r="G63" s="351"/>
      <c r="H63" s="351"/>
      <c r="I63" s="351"/>
      <c r="J63" s="351"/>
      <c r="K63" s="351"/>
      <c r="L63" s="351"/>
      <c r="M63" s="352"/>
      <c r="N63" s="355"/>
      <c r="O63" s="356"/>
      <c r="P63" s="356"/>
      <c r="Q63" s="356"/>
      <c r="R63" s="357"/>
      <c r="S63" s="355"/>
      <c r="T63" s="356"/>
      <c r="U63" s="356"/>
      <c r="V63" s="356"/>
      <c r="W63" s="357"/>
      <c r="X63" s="355"/>
      <c r="Y63" s="356"/>
      <c r="Z63" s="356"/>
      <c r="AA63" s="357"/>
      <c r="AB63" s="387"/>
      <c r="AC63" s="388"/>
      <c r="AD63" s="393"/>
      <c r="AE63" s="397">
        <f t="shared" si="7"/>
        <v>0</v>
      </c>
      <c r="AF63" s="398"/>
      <c r="AG63" s="399"/>
      <c r="AH63" s="397">
        <f t="shared" si="8"/>
        <v>0</v>
      </c>
      <c r="AI63" s="398"/>
      <c r="AJ63" s="399"/>
      <c r="AK63" s="397">
        <f t="shared" si="9"/>
        <v>0</v>
      </c>
      <c r="AL63" s="398"/>
      <c r="AM63" s="399"/>
      <c r="AN63" s="397">
        <f t="shared" si="10"/>
        <v>0</v>
      </c>
      <c r="AO63" s="398"/>
      <c r="AP63" s="399"/>
      <c r="AQ63" s="397">
        <f t="shared" si="11"/>
        <v>0</v>
      </c>
      <c r="AR63" s="398"/>
      <c r="AS63" s="399"/>
      <c r="AT63" s="400"/>
      <c r="AU63" s="401"/>
      <c r="AV63" s="402"/>
      <c r="AW63" s="394" t="str">
        <f t="shared" si="12"/>
        <v/>
      </c>
      <c r="AX63" s="395"/>
      <c r="AY63" s="396"/>
      <c r="AZ63" s="386">
        <f t="shared" si="13"/>
        <v>0</v>
      </c>
      <c r="BA63" s="386"/>
      <c r="BB63" s="386"/>
      <c r="BC63" s="386">
        <f t="shared" si="14"/>
        <v>0</v>
      </c>
      <c r="BD63" s="386"/>
      <c r="BE63" s="386"/>
      <c r="BF63" s="350"/>
      <c r="BG63" s="351"/>
      <c r="BH63" s="351"/>
      <c r="BI63" s="351"/>
      <c r="BJ63" s="351"/>
      <c r="BK63" s="351"/>
      <c r="BL63" s="351"/>
      <c r="BM63" s="351"/>
      <c r="BN63" s="351"/>
      <c r="BO63" s="351"/>
      <c r="BP63" s="351"/>
      <c r="BQ63" s="351"/>
      <c r="BR63" s="351"/>
      <c r="BS63" s="351"/>
      <c r="BT63" s="351"/>
      <c r="BU63" s="351"/>
      <c r="BV63" s="351"/>
      <c r="BW63" s="351"/>
      <c r="BX63" s="351"/>
      <c r="BY63" s="351"/>
      <c r="BZ63" s="351"/>
      <c r="CA63" s="351"/>
      <c r="CB63" s="351"/>
      <c r="CC63" s="351"/>
      <c r="CD63" s="351"/>
      <c r="CE63" s="351"/>
      <c r="CF63" s="351"/>
      <c r="CG63" s="351"/>
      <c r="CH63" s="351"/>
      <c r="CI63" s="352"/>
    </row>
    <row r="64" spans="2:87" x14ac:dyDescent="0.4">
      <c r="B64" s="347">
        <v>9</v>
      </c>
      <c r="C64" s="349"/>
      <c r="D64" s="350"/>
      <c r="E64" s="351"/>
      <c r="F64" s="351"/>
      <c r="G64" s="351"/>
      <c r="H64" s="351"/>
      <c r="I64" s="351"/>
      <c r="J64" s="351"/>
      <c r="K64" s="351"/>
      <c r="L64" s="351"/>
      <c r="M64" s="352"/>
      <c r="N64" s="355"/>
      <c r="O64" s="356"/>
      <c r="P64" s="356"/>
      <c r="Q64" s="356"/>
      <c r="R64" s="357"/>
      <c r="S64" s="355"/>
      <c r="T64" s="356"/>
      <c r="U64" s="356"/>
      <c r="V64" s="356"/>
      <c r="W64" s="357"/>
      <c r="X64" s="355"/>
      <c r="Y64" s="356"/>
      <c r="Z64" s="356"/>
      <c r="AA64" s="357"/>
      <c r="AB64" s="387"/>
      <c r="AC64" s="388"/>
      <c r="AD64" s="393"/>
      <c r="AE64" s="397">
        <f t="shared" si="7"/>
        <v>0</v>
      </c>
      <c r="AF64" s="398"/>
      <c r="AG64" s="399"/>
      <c r="AH64" s="397">
        <f t="shared" si="8"/>
        <v>0</v>
      </c>
      <c r="AI64" s="398"/>
      <c r="AJ64" s="399"/>
      <c r="AK64" s="397">
        <f t="shared" si="9"/>
        <v>0</v>
      </c>
      <c r="AL64" s="398"/>
      <c r="AM64" s="399"/>
      <c r="AN64" s="397">
        <f t="shared" si="10"/>
        <v>0</v>
      </c>
      <c r="AO64" s="398"/>
      <c r="AP64" s="399"/>
      <c r="AQ64" s="397">
        <f t="shared" si="11"/>
        <v>0</v>
      </c>
      <c r="AR64" s="398"/>
      <c r="AS64" s="399"/>
      <c r="AT64" s="400"/>
      <c r="AU64" s="401"/>
      <c r="AV64" s="402"/>
      <c r="AW64" s="394" t="str">
        <f t="shared" si="12"/>
        <v/>
      </c>
      <c r="AX64" s="395"/>
      <c r="AY64" s="396"/>
      <c r="AZ64" s="386">
        <f t="shared" si="13"/>
        <v>0</v>
      </c>
      <c r="BA64" s="386"/>
      <c r="BB64" s="386"/>
      <c r="BC64" s="386">
        <f t="shared" si="14"/>
        <v>0</v>
      </c>
      <c r="BD64" s="386"/>
      <c r="BE64" s="386"/>
      <c r="BF64" s="350"/>
      <c r="BG64" s="351"/>
      <c r="BH64" s="351"/>
      <c r="BI64" s="351"/>
      <c r="BJ64" s="351"/>
      <c r="BK64" s="351"/>
      <c r="BL64" s="351"/>
      <c r="BM64" s="351"/>
      <c r="BN64" s="351"/>
      <c r="BO64" s="351"/>
      <c r="BP64" s="351"/>
      <c r="BQ64" s="351"/>
      <c r="BR64" s="351"/>
      <c r="BS64" s="351"/>
      <c r="BT64" s="351"/>
      <c r="BU64" s="351"/>
      <c r="BV64" s="351"/>
      <c r="BW64" s="351"/>
      <c r="BX64" s="351"/>
      <c r="BY64" s="351"/>
      <c r="BZ64" s="351"/>
      <c r="CA64" s="351"/>
      <c r="CB64" s="351"/>
      <c r="CC64" s="351"/>
      <c r="CD64" s="351"/>
      <c r="CE64" s="351"/>
      <c r="CF64" s="351"/>
      <c r="CG64" s="351"/>
      <c r="CH64" s="351"/>
      <c r="CI64" s="352"/>
    </row>
    <row r="65" spans="2:89" x14ac:dyDescent="0.4">
      <c r="B65" s="347">
        <v>10</v>
      </c>
      <c r="C65" s="349"/>
      <c r="D65" s="350"/>
      <c r="E65" s="351"/>
      <c r="F65" s="351"/>
      <c r="G65" s="351"/>
      <c r="H65" s="351"/>
      <c r="I65" s="351"/>
      <c r="J65" s="351"/>
      <c r="K65" s="351"/>
      <c r="L65" s="351"/>
      <c r="M65" s="352"/>
      <c r="N65" s="355"/>
      <c r="O65" s="356"/>
      <c r="P65" s="356"/>
      <c r="Q65" s="356"/>
      <c r="R65" s="357"/>
      <c r="S65" s="355"/>
      <c r="T65" s="356"/>
      <c r="U65" s="356"/>
      <c r="V65" s="356"/>
      <c r="W65" s="357"/>
      <c r="X65" s="355"/>
      <c r="Y65" s="356"/>
      <c r="Z65" s="356"/>
      <c r="AA65" s="357"/>
      <c r="AB65" s="387"/>
      <c r="AC65" s="388"/>
      <c r="AD65" s="393"/>
      <c r="AE65" s="397">
        <f t="shared" si="7"/>
        <v>0</v>
      </c>
      <c r="AF65" s="398"/>
      <c r="AG65" s="399"/>
      <c r="AH65" s="397">
        <f t="shared" si="8"/>
        <v>0</v>
      </c>
      <c r="AI65" s="398"/>
      <c r="AJ65" s="399"/>
      <c r="AK65" s="397">
        <f t="shared" si="9"/>
        <v>0</v>
      </c>
      <c r="AL65" s="398"/>
      <c r="AM65" s="399"/>
      <c r="AN65" s="397">
        <f t="shared" si="10"/>
        <v>0</v>
      </c>
      <c r="AO65" s="398"/>
      <c r="AP65" s="399"/>
      <c r="AQ65" s="397">
        <f t="shared" si="11"/>
        <v>0</v>
      </c>
      <c r="AR65" s="398"/>
      <c r="AS65" s="399"/>
      <c r="AT65" s="400"/>
      <c r="AU65" s="401"/>
      <c r="AV65" s="402"/>
      <c r="AW65" s="394" t="str">
        <f t="shared" si="12"/>
        <v/>
      </c>
      <c r="AX65" s="395"/>
      <c r="AY65" s="396"/>
      <c r="AZ65" s="386">
        <f t="shared" si="13"/>
        <v>0</v>
      </c>
      <c r="BA65" s="386"/>
      <c r="BB65" s="386"/>
      <c r="BC65" s="386">
        <f t="shared" si="14"/>
        <v>0</v>
      </c>
      <c r="BD65" s="386"/>
      <c r="BE65" s="386"/>
      <c r="BF65" s="350"/>
      <c r="BG65" s="351"/>
      <c r="BH65" s="351"/>
      <c r="BI65" s="351"/>
      <c r="BJ65" s="351"/>
      <c r="BK65" s="351"/>
      <c r="BL65" s="351"/>
      <c r="BM65" s="351"/>
      <c r="BN65" s="351"/>
      <c r="BO65" s="351"/>
      <c r="BP65" s="351"/>
      <c r="BQ65" s="351"/>
      <c r="BR65" s="351"/>
      <c r="BS65" s="351"/>
      <c r="BT65" s="351"/>
      <c r="BU65" s="351"/>
      <c r="BV65" s="351"/>
      <c r="BW65" s="351"/>
      <c r="BX65" s="351"/>
      <c r="BY65" s="351"/>
      <c r="BZ65" s="351"/>
      <c r="CA65" s="351"/>
      <c r="CB65" s="351"/>
      <c r="CC65" s="351"/>
      <c r="CD65" s="351"/>
      <c r="CE65" s="351"/>
      <c r="CF65" s="351"/>
      <c r="CG65" s="351"/>
      <c r="CH65" s="351"/>
      <c r="CI65" s="352"/>
    </row>
    <row r="66" spans="2:89" s="88" customFormat="1" x14ac:dyDescent="0.4">
      <c r="B66" s="85"/>
    </row>
    <row r="67" spans="2:89" x14ac:dyDescent="0.4">
      <c r="B67" s="403" t="s">
        <v>174</v>
      </c>
      <c r="C67" s="403"/>
      <c r="D67" s="403"/>
      <c r="E67" s="403"/>
      <c r="F67" s="403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</row>
    <row r="68" spans="2:89" x14ac:dyDescent="0.4">
      <c r="C68" s="378" t="s">
        <v>175</v>
      </c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92"/>
      <c r="AB68" s="347" t="s">
        <v>153</v>
      </c>
      <c r="AC68" s="348"/>
      <c r="AD68" s="348"/>
      <c r="AE68" s="348"/>
      <c r="AF68" s="348"/>
      <c r="AG68" s="349"/>
      <c r="AH68" s="347" t="s">
        <v>154</v>
      </c>
      <c r="AI68" s="348"/>
      <c r="AJ68" s="348"/>
      <c r="AK68" s="348"/>
      <c r="AL68" s="348"/>
      <c r="AM68" s="349"/>
      <c r="AN68" s="347" t="s">
        <v>155</v>
      </c>
      <c r="AO68" s="348"/>
      <c r="AP68" s="348"/>
      <c r="AQ68" s="348"/>
      <c r="AR68" s="348"/>
      <c r="AS68" s="349"/>
      <c r="AZ68" s="347" t="s">
        <v>148</v>
      </c>
      <c r="BA68" s="348"/>
      <c r="BB68" s="348"/>
      <c r="BC68" s="348"/>
      <c r="BD68" s="348"/>
      <c r="BE68" s="349"/>
    </row>
    <row r="69" spans="2:89" x14ac:dyDescent="0.4">
      <c r="B69" s="347" t="s">
        <v>142</v>
      </c>
      <c r="C69" s="349"/>
      <c r="D69" s="347" t="s">
        <v>176</v>
      </c>
      <c r="E69" s="348"/>
      <c r="F69" s="348"/>
      <c r="G69" s="348"/>
      <c r="H69" s="348"/>
      <c r="I69" s="348"/>
      <c r="J69" s="348"/>
      <c r="K69" s="348"/>
      <c r="L69" s="348"/>
      <c r="M69" s="349"/>
      <c r="N69" s="347" t="s">
        <v>177</v>
      </c>
      <c r="O69" s="348"/>
      <c r="P69" s="348"/>
      <c r="Q69" s="348"/>
      <c r="R69" s="349"/>
      <c r="S69" s="347" t="s">
        <v>159</v>
      </c>
      <c r="T69" s="349"/>
      <c r="U69" s="347" t="s">
        <v>178</v>
      </c>
      <c r="V69" s="349"/>
      <c r="W69" s="347" t="s">
        <v>179</v>
      </c>
      <c r="X69" s="348"/>
      <c r="Y69" s="348"/>
      <c r="Z69" s="348"/>
      <c r="AA69" s="349"/>
      <c r="AB69" s="347" t="s">
        <v>160</v>
      </c>
      <c r="AC69" s="348"/>
      <c r="AD69" s="349"/>
      <c r="AE69" s="347" t="s">
        <v>8</v>
      </c>
      <c r="AF69" s="348"/>
      <c r="AG69" s="349"/>
      <c r="AH69" s="347" t="s">
        <v>160</v>
      </c>
      <c r="AI69" s="348"/>
      <c r="AJ69" s="349"/>
      <c r="AK69" s="347" t="s">
        <v>8</v>
      </c>
      <c r="AL69" s="348"/>
      <c r="AM69" s="349"/>
      <c r="AN69" s="347" t="s">
        <v>160</v>
      </c>
      <c r="AO69" s="348"/>
      <c r="AP69" s="349"/>
      <c r="AQ69" s="347" t="s">
        <v>8</v>
      </c>
      <c r="AR69" s="348"/>
      <c r="AS69" s="349"/>
      <c r="AT69" s="347" t="s">
        <v>180</v>
      </c>
      <c r="AU69" s="348"/>
      <c r="AV69" s="349"/>
      <c r="AW69" s="347" t="s">
        <v>5</v>
      </c>
      <c r="AX69" s="348"/>
      <c r="AY69" s="349"/>
      <c r="AZ69" s="347" t="s">
        <v>160</v>
      </c>
      <c r="BA69" s="348"/>
      <c r="BB69" s="349"/>
      <c r="BC69" s="347" t="s">
        <v>8</v>
      </c>
      <c r="BD69" s="348"/>
      <c r="BE69" s="349"/>
      <c r="BF69" s="345" t="s">
        <v>178</v>
      </c>
      <c r="BG69" s="345"/>
      <c r="BH69" s="347" t="s">
        <v>181</v>
      </c>
      <c r="BI69" s="348"/>
      <c r="BJ69" s="348"/>
      <c r="BK69" s="348"/>
      <c r="BL69" s="348"/>
      <c r="BM69" s="348"/>
      <c r="BN69" s="348"/>
      <c r="BO69" s="348"/>
      <c r="BP69" s="348"/>
      <c r="BQ69" s="349"/>
      <c r="BR69" s="347" t="s">
        <v>182</v>
      </c>
      <c r="BS69" s="348"/>
      <c r="BT69" s="348"/>
      <c r="BU69" s="348"/>
      <c r="BV69" s="348"/>
      <c r="BW69" s="348"/>
      <c r="BX69" s="348"/>
      <c r="BY69" s="348"/>
      <c r="BZ69" s="348"/>
      <c r="CA69" s="349"/>
      <c r="CB69" s="347" t="s">
        <v>183</v>
      </c>
      <c r="CC69" s="348"/>
      <c r="CD69" s="348"/>
      <c r="CE69" s="348"/>
      <c r="CF69" s="348"/>
      <c r="CG69" s="348"/>
      <c r="CH69" s="348"/>
      <c r="CI69" s="348"/>
      <c r="CJ69" s="348"/>
      <c r="CK69" s="349"/>
    </row>
    <row r="70" spans="2:89" x14ac:dyDescent="0.4">
      <c r="B70" s="347">
        <v>1</v>
      </c>
      <c r="C70" s="349"/>
      <c r="D70" s="350"/>
      <c r="E70" s="351"/>
      <c r="F70" s="351"/>
      <c r="G70" s="351"/>
      <c r="H70" s="351"/>
      <c r="I70" s="351"/>
      <c r="J70" s="351"/>
      <c r="K70" s="351"/>
      <c r="L70" s="351"/>
      <c r="M70" s="352"/>
      <c r="N70" s="355"/>
      <c r="O70" s="356"/>
      <c r="P70" s="356"/>
      <c r="Q70" s="356"/>
      <c r="R70" s="357"/>
      <c r="S70" s="404"/>
      <c r="T70" s="405"/>
      <c r="U70" s="355"/>
      <c r="V70" s="357"/>
      <c r="W70" s="355"/>
      <c r="X70" s="356"/>
      <c r="Y70" s="356"/>
      <c r="Z70" s="356"/>
      <c r="AA70" s="357"/>
      <c r="AB70" s="406"/>
      <c r="AC70" s="407"/>
      <c r="AD70" s="408"/>
      <c r="AE70" s="397">
        <f>AB70*S70</f>
        <v>0</v>
      </c>
      <c r="AF70" s="398"/>
      <c r="AG70" s="399"/>
      <c r="AH70" s="397">
        <f>AB70*10/100</f>
        <v>0</v>
      </c>
      <c r="AI70" s="398"/>
      <c r="AJ70" s="399"/>
      <c r="AK70" s="397">
        <f>AE70*10/100</f>
        <v>0</v>
      </c>
      <c r="AL70" s="398"/>
      <c r="AM70" s="399"/>
      <c r="AN70" s="397">
        <f>AB70+AH70</f>
        <v>0</v>
      </c>
      <c r="AO70" s="398"/>
      <c r="AP70" s="399"/>
      <c r="AQ70" s="397">
        <f>AE70+AK70</f>
        <v>0</v>
      </c>
      <c r="AR70" s="398"/>
      <c r="AS70" s="399"/>
      <c r="AT70" s="400"/>
      <c r="AU70" s="401"/>
      <c r="AV70" s="402"/>
      <c r="AW70" s="394" t="str">
        <f>IF(AT70="","",AT70)</f>
        <v/>
      </c>
      <c r="AX70" s="395"/>
      <c r="AY70" s="396"/>
      <c r="AZ70" s="409">
        <f>IF($U$9="税込み",AN70,AB70)</f>
        <v>0</v>
      </c>
      <c r="BA70" s="410"/>
      <c r="BB70" s="411"/>
      <c r="BC70" s="409">
        <f>IF($U$9="税込み",AQ70,AE70)</f>
        <v>0</v>
      </c>
      <c r="BD70" s="410"/>
      <c r="BE70" s="411"/>
      <c r="BF70" s="412" t="str">
        <f>IF(U70="式",S70&amp;U70,S70&amp;U70)</f>
        <v/>
      </c>
      <c r="BG70" s="412"/>
      <c r="BH70" s="355"/>
      <c r="BI70" s="356"/>
      <c r="BJ70" s="356"/>
      <c r="BK70" s="356"/>
      <c r="BL70" s="356"/>
      <c r="BM70" s="356"/>
      <c r="BN70" s="356"/>
      <c r="BO70" s="356"/>
      <c r="BP70" s="356"/>
      <c r="BQ70" s="357"/>
      <c r="BR70" s="355"/>
      <c r="BS70" s="356"/>
      <c r="BT70" s="356"/>
      <c r="BU70" s="356"/>
      <c r="BV70" s="356"/>
      <c r="BW70" s="356"/>
      <c r="BX70" s="356"/>
      <c r="BY70" s="356"/>
      <c r="BZ70" s="356"/>
      <c r="CA70" s="357"/>
      <c r="CB70" s="355"/>
      <c r="CC70" s="356"/>
      <c r="CD70" s="356"/>
      <c r="CE70" s="356"/>
      <c r="CF70" s="356"/>
      <c r="CG70" s="356"/>
      <c r="CH70" s="356"/>
      <c r="CI70" s="356"/>
      <c r="CJ70" s="356"/>
      <c r="CK70" s="357"/>
    </row>
    <row r="71" spans="2:89" x14ac:dyDescent="0.4">
      <c r="B71" s="347">
        <v>2</v>
      </c>
      <c r="C71" s="349"/>
      <c r="D71" s="350"/>
      <c r="E71" s="351"/>
      <c r="F71" s="351"/>
      <c r="G71" s="351"/>
      <c r="H71" s="351"/>
      <c r="I71" s="351"/>
      <c r="J71" s="351"/>
      <c r="K71" s="351"/>
      <c r="L71" s="351"/>
      <c r="M71" s="352"/>
      <c r="N71" s="355"/>
      <c r="O71" s="356"/>
      <c r="P71" s="356"/>
      <c r="Q71" s="356"/>
      <c r="R71" s="357"/>
      <c r="S71" s="404"/>
      <c r="T71" s="405"/>
      <c r="U71" s="355"/>
      <c r="V71" s="357"/>
      <c r="W71" s="355"/>
      <c r="X71" s="356"/>
      <c r="Y71" s="356"/>
      <c r="Z71" s="356"/>
      <c r="AA71" s="357"/>
      <c r="AB71" s="406"/>
      <c r="AC71" s="407"/>
      <c r="AD71" s="408"/>
      <c r="AE71" s="397">
        <f>AB71*S71</f>
        <v>0</v>
      </c>
      <c r="AF71" s="398"/>
      <c r="AG71" s="399"/>
      <c r="AH71" s="397">
        <f>AB71*10/100</f>
        <v>0</v>
      </c>
      <c r="AI71" s="398"/>
      <c r="AJ71" s="399"/>
      <c r="AK71" s="397">
        <f>AE71*10/100</f>
        <v>0</v>
      </c>
      <c r="AL71" s="398"/>
      <c r="AM71" s="399"/>
      <c r="AN71" s="397">
        <f>AB71+AH71</f>
        <v>0</v>
      </c>
      <c r="AO71" s="398"/>
      <c r="AP71" s="399"/>
      <c r="AQ71" s="397">
        <f>AE71+AK71</f>
        <v>0</v>
      </c>
      <c r="AR71" s="398"/>
      <c r="AS71" s="399"/>
      <c r="AT71" s="400"/>
      <c r="AU71" s="401"/>
      <c r="AV71" s="402"/>
      <c r="AW71" s="394" t="str">
        <f>IF(AT71="","",AT71)</f>
        <v/>
      </c>
      <c r="AX71" s="395"/>
      <c r="AY71" s="396"/>
      <c r="AZ71" s="409">
        <f>IF($U$9="税込み",AN71,AB71)</f>
        <v>0</v>
      </c>
      <c r="BA71" s="410"/>
      <c r="BB71" s="411"/>
      <c r="BC71" s="409">
        <f>IF($U$9="税込み",AQ71,AE71)</f>
        <v>0</v>
      </c>
      <c r="BD71" s="410"/>
      <c r="BE71" s="411"/>
      <c r="BF71" s="412" t="str">
        <f>IF(U71="式",S71&amp;U71,S71&amp;U71)</f>
        <v/>
      </c>
      <c r="BG71" s="412"/>
      <c r="BH71" s="355"/>
      <c r="BI71" s="356"/>
      <c r="BJ71" s="356"/>
      <c r="BK71" s="356"/>
      <c r="BL71" s="356"/>
      <c r="BM71" s="356"/>
      <c r="BN71" s="356"/>
      <c r="BO71" s="356"/>
      <c r="BP71" s="356"/>
      <c r="BQ71" s="357"/>
      <c r="BR71" s="355"/>
      <c r="BS71" s="356"/>
      <c r="BT71" s="356"/>
      <c r="BU71" s="356"/>
      <c r="BV71" s="356"/>
      <c r="BW71" s="356"/>
      <c r="BX71" s="356"/>
      <c r="BY71" s="356"/>
      <c r="BZ71" s="356"/>
      <c r="CA71" s="357"/>
      <c r="CB71" s="355"/>
      <c r="CC71" s="356"/>
      <c r="CD71" s="356"/>
      <c r="CE71" s="356"/>
      <c r="CF71" s="356"/>
      <c r="CG71" s="356"/>
      <c r="CH71" s="356"/>
      <c r="CI71" s="356"/>
      <c r="CJ71" s="356"/>
      <c r="CK71" s="357"/>
    </row>
    <row r="72" spans="2:89" x14ac:dyDescent="0.4">
      <c r="B72" s="347">
        <v>3</v>
      </c>
      <c r="C72" s="349"/>
      <c r="D72" s="350"/>
      <c r="E72" s="351"/>
      <c r="F72" s="351"/>
      <c r="G72" s="351"/>
      <c r="H72" s="351"/>
      <c r="I72" s="351"/>
      <c r="J72" s="351"/>
      <c r="K72" s="351"/>
      <c r="L72" s="351"/>
      <c r="M72" s="352"/>
      <c r="N72" s="355"/>
      <c r="O72" s="356"/>
      <c r="P72" s="356"/>
      <c r="Q72" s="356"/>
      <c r="R72" s="357"/>
      <c r="S72" s="404"/>
      <c r="T72" s="405"/>
      <c r="U72" s="355"/>
      <c r="V72" s="357"/>
      <c r="W72" s="355"/>
      <c r="X72" s="356"/>
      <c r="Y72" s="356"/>
      <c r="Z72" s="356"/>
      <c r="AA72" s="357"/>
      <c r="AB72" s="406"/>
      <c r="AC72" s="407"/>
      <c r="AD72" s="408"/>
      <c r="AE72" s="397">
        <f>AB72*S72</f>
        <v>0</v>
      </c>
      <c r="AF72" s="398"/>
      <c r="AG72" s="399"/>
      <c r="AH72" s="397">
        <f>AB72*10/100</f>
        <v>0</v>
      </c>
      <c r="AI72" s="398"/>
      <c r="AJ72" s="399"/>
      <c r="AK72" s="397">
        <f>AE72*10/100</f>
        <v>0</v>
      </c>
      <c r="AL72" s="398"/>
      <c r="AM72" s="399"/>
      <c r="AN72" s="397">
        <f>AB72+AH72</f>
        <v>0</v>
      </c>
      <c r="AO72" s="398"/>
      <c r="AP72" s="399"/>
      <c r="AQ72" s="397">
        <f>AE72+AK72</f>
        <v>0</v>
      </c>
      <c r="AR72" s="398"/>
      <c r="AS72" s="399"/>
      <c r="AT72" s="400"/>
      <c r="AU72" s="401"/>
      <c r="AV72" s="402"/>
      <c r="AW72" s="394" t="str">
        <f>IF(AT72="","",AT72)</f>
        <v/>
      </c>
      <c r="AX72" s="395"/>
      <c r="AY72" s="396"/>
      <c r="AZ72" s="409">
        <f>IF($U$9="税込み",AN72,AB72)</f>
        <v>0</v>
      </c>
      <c r="BA72" s="410"/>
      <c r="BB72" s="411"/>
      <c r="BC72" s="409">
        <f>IF($U$9="税込み",AQ72,AE72)</f>
        <v>0</v>
      </c>
      <c r="BD72" s="410"/>
      <c r="BE72" s="411"/>
      <c r="BF72" s="412" t="str">
        <f>IF(U72="式",S72&amp;U72,S72&amp;U72)</f>
        <v/>
      </c>
      <c r="BG72" s="412"/>
      <c r="BH72" s="355"/>
      <c r="BI72" s="356"/>
      <c r="BJ72" s="356"/>
      <c r="BK72" s="356"/>
      <c r="BL72" s="356"/>
      <c r="BM72" s="356"/>
      <c r="BN72" s="356"/>
      <c r="BO72" s="356"/>
      <c r="BP72" s="356"/>
      <c r="BQ72" s="357"/>
      <c r="BR72" s="355"/>
      <c r="BS72" s="356"/>
      <c r="BT72" s="356"/>
      <c r="BU72" s="356"/>
      <c r="BV72" s="356"/>
      <c r="BW72" s="356"/>
      <c r="BX72" s="356"/>
      <c r="BY72" s="356"/>
      <c r="BZ72" s="356"/>
      <c r="CA72" s="357"/>
      <c r="CB72" s="355"/>
      <c r="CC72" s="356"/>
      <c r="CD72" s="356"/>
      <c r="CE72" s="356"/>
      <c r="CF72" s="356"/>
      <c r="CG72" s="356"/>
      <c r="CH72" s="356"/>
      <c r="CI72" s="356"/>
      <c r="CJ72" s="356"/>
      <c r="CK72" s="357"/>
    </row>
    <row r="73" spans="2:89" x14ac:dyDescent="0.4">
      <c r="B73" s="347">
        <v>4</v>
      </c>
      <c r="C73" s="349"/>
      <c r="D73" s="350"/>
      <c r="E73" s="351"/>
      <c r="F73" s="351"/>
      <c r="G73" s="351"/>
      <c r="H73" s="351"/>
      <c r="I73" s="351"/>
      <c r="J73" s="351"/>
      <c r="K73" s="351"/>
      <c r="L73" s="351"/>
      <c r="M73" s="352"/>
      <c r="N73" s="355"/>
      <c r="O73" s="356"/>
      <c r="P73" s="356"/>
      <c r="Q73" s="356"/>
      <c r="R73" s="357"/>
      <c r="S73" s="404"/>
      <c r="T73" s="405"/>
      <c r="U73" s="355"/>
      <c r="V73" s="357"/>
      <c r="W73" s="355"/>
      <c r="X73" s="356"/>
      <c r="Y73" s="356"/>
      <c r="Z73" s="356"/>
      <c r="AA73" s="357"/>
      <c r="AB73" s="406"/>
      <c r="AC73" s="407"/>
      <c r="AD73" s="408"/>
      <c r="AE73" s="397">
        <f>AB73*S73</f>
        <v>0</v>
      </c>
      <c r="AF73" s="398"/>
      <c r="AG73" s="399"/>
      <c r="AH73" s="397">
        <f>AB73*10/100</f>
        <v>0</v>
      </c>
      <c r="AI73" s="398"/>
      <c r="AJ73" s="399"/>
      <c r="AK73" s="397">
        <f>AE73*10/100</f>
        <v>0</v>
      </c>
      <c r="AL73" s="398"/>
      <c r="AM73" s="399"/>
      <c r="AN73" s="397">
        <f>AB73+AH73</f>
        <v>0</v>
      </c>
      <c r="AO73" s="398"/>
      <c r="AP73" s="399"/>
      <c r="AQ73" s="397">
        <f>AE73+AK73</f>
        <v>0</v>
      </c>
      <c r="AR73" s="398"/>
      <c r="AS73" s="399"/>
      <c r="AT73" s="400"/>
      <c r="AU73" s="401"/>
      <c r="AV73" s="402"/>
      <c r="AW73" s="394" t="str">
        <f>IF(AT73="","",AT73)</f>
        <v/>
      </c>
      <c r="AX73" s="395"/>
      <c r="AY73" s="396"/>
      <c r="AZ73" s="409">
        <f>IF($U$9="税込み",AN73,AB73)</f>
        <v>0</v>
      </c>
      <c r="BA73" s="410"/>
      <c r="BB73" s="411"/>
      <c r="BC73" s="409">
        <f>IF($U$9="税込み",AQ73,AE73)</f>
        <v>0</v>
      </c>
      <c r="BD73" s="410"/>
      <c r="BE73" s="411"/>
      <c r="BF73" s="412" t="str">
        <f>IF(U73="式",S73&amp;U73,S73&amp;U73)</f>
        <v/>
      </c>
      <c r="BG73" s="412"/>
      <c r="BH73" s="355"/>
      <c r="BI73" s="356"/>
      <c r="BJ73" s="356"/>
      <c r="BK73" s="356"/>
      <c r="BL73" s="356"/>
      <c r="BM73" s="356"/>
      <c r="BN73" s="356"/>
      <c r="BO73" s="356"/>
      <c r="BP73" s="356"/>
      <c r="BQ73" s="357"/>
      <c r="BR73" s="355"/>
      <c r="BS73" s="356"/>
      <c r="BT73" s="356"/>
      <c r="BU73" s="356"/>
      <c r="BV73" s="356"/>
      <c r="BW73" s="356"/>
      <c r="BX73" s="356"/>
      <c r="BY73" s="356"/>
      <c r="BZ73" s="356"/>
      <c r="CA73" s="357"/>
      <c r="CB73" s="355"/>
      <c r="CC73" s="356"/>
      <c r="CD73" s="356"/>
      <c r="CE73" s="356"/>
      <c r="CF73" s="356"/>
      <c r="CG73" s="356"/>
      <c r="CH73" s="356"/>
      <c r="CI73" s="356"/>
      <c r="CJ73" s="356"/>
      <c r="CK73" s="357"/>
    </row>
    <row r="74" spans="2:89" x14ac:dyDescent="0.4">
      <c r="B74" s="347">
        <v>5</v>
      </c>
      <c r="C74" s="349"/>
      <c r="D74" s="350"/>
      <c r="E74" s="351"/>
      <c r="F74" s="351"/>
      <c r="G74" s="351"/>
      <c r="H74" s="351"/>
      <c r="I74" s="351"/>
      <c r="J74" s="351"/>
      <c r="K74" s="351"/>
      <c r="L74" s="351"/>
      <c r="M74" s="352"/>
      <c r="N74" s="355"/>
      <c r="O74" s="356"/>
      <c r="P74" s="356"/>
      <c r="Q74" s="356"/>
      <c r="R74" s="357"/>
      <c r="S74" s="404"/>
      <c r="T74" s="405"/>
      <c r="U74" s="355"/>
      <c r="V74" s="357"/>
      <c r="W74" s="355"/>
      <c r="X74" s="356"/>
      <c r="Y74" s="356"/>
      <c r="Z74" s="356"/>
      <c r="AA74" s="357"/>
      <c r="AB74" s="406"/>
      <c r="AC74" s="407"/>
      <c r="AD74" s="408"/>
      <c r="AE74" s="397">
        <f>AB74*S74</f>
        <v>0</v>
      </c>
      <c r="AF74" s="398"/>
      <c r="AG74" s="399"/>
      <c r="AH74" s="397">
        <f>AB74*10/100</f>
        <v>0</v>
      </c>
      <c r="AI74" s="398"/>
      <c r="AJ74" s="399"/>
      <c r="AK74" s="397">
        <f>AE74*10/100</f>
        <v>0</v>
      </c>
      <c r="AL74" s="398"/>
      <c r="AM74" s="399"/>
      <c r="AN74" s="397">
        <f>AB74+AH74</f>
        <v>0</v>
      </c>
      <c r="AO74" s="398"/>
      <c r="AP74" s="399"/>
      <c r="AQ74" s="397">
        <f>AE74+AK74</f>
        <v>0</v>
      </c>
      <c r="AR74" s="398"/>
      <c r="AS74" s="399"/>
      <c r="AT74" s="400"/>
      <c r="AU74" s="401"/>
      <c r="AV74" s="402"/>
      <c r="AW74" s="394" t="str">
        <f>IF(AT74="","",AT74)</f>
        <v/>
      </c>
      <c r="AX74" s="395"/>
      <c r="AY74" s="396"/>
      <c r="AZ74" s="409">
        <f>IF($U$9="税込み",AN74,AB74)</f>
        <v>0</v>
      </c>
      <c r="BA74" s="410"/>
      <c r="BB74" s="411"/>
      <c r="BC74" s="409">
        <f>IF($U$9="税込み",AQ74,AE74)</f>
        <v>0</v>
      </c>
      <c r="BD74" s="410"/>
      <c r="BE74" s="411"/>
      <c r="BF74" s="412" t="str">
        <f>IF(U74="式",S74&amp;U74,S74&amp;U74)</f>
        <v/>
      </c>
      <c r="BG74" s="412"/>
      <c r="BH74" s="355"/>
      <c r="BI74" s="356"/>
      <c r="BJ74" s="356"/>
      <c r="BK74" s="356"/>
      <c r="BL74" s="356"/>
      <c r="BM74" s="356"/>
      <c r="BN74" s="356"/>
      <c r="BO74" s="356"/>
      <c r="BP74" s="356"/>
      <c r="BQ74" s="357"/>
      <c r="BR74" s="355"/>
      <c r="BS74" s="356"/>
      <c r="BT74" s="356"/>
      <c r="BU74" s="356"/>
      <c r="BV74" s="356"/>
      <c r="BW74" s="356"/>
      <c r="BX74" s="356"/>
      <c r="BY74" s="356"/>
      <c r="BZ74" s="356"/>
      <c r="CA74" s="357"/>
      <c r="CB74" s="355"/>
      <c r="CC74" s="356"/>
      <c r="CD74" s="356"/>
      <c r="CE74" s="356"/>
      <c r="CF74" s="356"/>
      <c r="CG74" s="356"/>
      <c r="CH74" s="356"/>
      <c r="CI74" s="356"/>
      <c r="CJ74" s="356"/>
      <c r="CK74" s="357"/>
    </row>
    <row r="75" spans="2:89" x14ac:dyDescent="0.4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</row>
    <row r="77" spans="2:89" x14ac:dyDescent="0.4">
      <c r="B77" s="378" t="s">
        <v>198</v>
      </c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92"/>
      <c r="AB77" s="347" t="s">
        <v>153</v>
      </c>
      <c r="AC77" s="348"/>
      <c r="AD77" s="348"/>
      <c r="AE77" s="348"/>
      <c r="AF77" s="348"/>
      <c r="AG77" s="349"/>
      <c r="AH77" s="347" t="s">
        <v>154</v>
      </c>
      <c r="AI77" s="348"/>
      <c r="AJ77" s="348"/>
      <c r="AK77" s="348"/>
      <c r="AL77" s="348"/>
      <c r="AM77" s="349"/>
      <c r="AN77" s="347" t="s">
        <v>155</v>
      </c>
      <c r="AO77" s="348"/>
      <c r="AP77" s="348"/>
      <c r="AQ77" s="348"/>
      <c r="AR77" s="348"/>
      <c r="AS77" s="349"/>
      <c r="AZ77" s="345" t="s">
        <v>145</v>
      </c>
      <c r="BA77" s="345"/>
      <c r="BB77" s="345"/>
      <c r="BC77" s="345"/>
      <c r="BD77" s="345"/>
      <c r="BE77" s="345"/>
    </row>
    <row r="78" spans="2:89" x14ac:dyDescent="0.4">
      <c r="B78" s="347" t="s">
        <v>142</v>
      </c>
      <c r="C78" s="349"/>
      <c r="D78" s="347" t="s">
        <v>199</v>
      </c>
      <c r="E78" s="348"/>
      <c r="F78" s="348"/>
      <c r="G78" s="348"/>
      <c r="H78" s="348"/>
      <c r="I78" s="348"/>
      <c r="J78" s="348"/>
      <c r="K78" s="348"/>
      <c r="L78" s="348"/>
      <c r="M78" s="349"/>
      <c r="N78" s="347" t="s">
        <v>16</v>
      </c>
      <c r="O78" s="348"/>
      <c r="P78" s="348"/>
      <c r="Q78" s="348"/>
      <c r="R78" s="349"/>
      <c r="S78" s="347" t="s">
        <v>17</v>
      </c>
      <c r="T78" s="348"/>
      <c r="U78" s="348"/>
      <c r="V78" s="348"/>
      <c r="W78" s="349"/>
      <c r="X78" s="347" t="s">
        <v>159</v>
      </c>
      <c r="Y78" s="349"/>
      <c r="Z78" s="347" t="s">
        <v>178</v>
      </c>
      <c r="AA78" s="349"/>
      <c r="AB78" s="347" t="s">
        <v>160</v>
      </c>
      <c r="AC78" s="348"/>
      <c r="AD78" s="349"/>
      <c r="AE78" s="347" t="s">
        <v>8</v>
      </c>
      <c r="AF78" s="348"/>
      <c r="AG78" s="349"/>
      <c r="AH78" s="347" t="s">
        <v>160</v>
      </c>
      <c r="AI78" s="348"/>
      <c r="AJ78" s="349"/>
      <c r="AK78" s="347" t="s">
        <v>8</v>
      </c>
      <c r="AL78" s="348"/>
      <c r="AM78" s="349"/>
      <c r="AN78" s="347" t="s">
        <v>160</v>
      </c>
      <c r="AO78" s="348"/>
      <c r="AP78" s="349"/>
      <c r="AQ78" s="347" t="s">
        <v>8</v>
      </c>
      <c r="AR78" s="348"/>
      <c r="AS78" s="349"/>
      <c r="AT78" s="347" t="s">
        <v>200</v>
      </c>
      <c r="AU78" s="348"/>
      <c r="AV78" s="349"/>
      <c r="AW78" s="347" t="s">
        <v>5</v>
      </c>
      <c r="AX78" s="348"/>
      <c r="AY78" s="349"/>
      <c r="AZ78" s="345" t="s">
        <v>160</v>
      </c>
      <c r="BA78" s="345"/>
      <c r="BB78" s="345"/>
      <c r="BC78" s="345" t="s">
        <v>8</v>
      </c>
      <c r="BD78" s="345"/>
      <c r="BE78" s="345"/>
      <c r="BF78" s="345" t="s">
        <v>178</v>
      </c>
      <c r="BG78" s="345"/>
      <c r="BH78" s="339" t="s">
        <v>42</v>
      </c>
      <c r="BI78" s="340"/>
      <c r="BJ78" s="340"/>
      <c r="BK78" s="340"/>
      <c r="BL78" s="340"/>
      <c r="BM78" s="340"/>
      <c r="BN78" s="340"/>
      <c r="BO78" s="340"/>
      <c r="BP78" s="340"/>
      <c r="BQ78" s="340"/>
      <c r="BR78" s="340"/>
      <c r="BS78" s="340"/>
      <c r="BT78" s="340"/>
      <c r="BU78" s="340"/>
      <c r="BV78" s="340"/>
      <c r="BW78" s="340"/>
      <c r="BX78" s="340"/>
      <c r="BY78" s="340"/>
      <c r="BZ78" s="340"/>
      <c r="CA78" s="340"/>
      <c r="CB78" s="340"/>
      <c r="CC78" s="340"/>
      <c r="CD78" s="340"/>
      <c r="CE78" s="340"/>
      <c r="CF78" s="340"/>
      <c r="CG78" s="340"/>
      <c r="CH78" s="340"/>
      <c r="CI78" s="340"/>
      <c r="CJ78" s="340"/>
      <c r="CK78" s="341"/>
    </row>
    <row r="79" spans="2:89" ht="16.5" customHeight="1" x14ac:dyDescent="0.4">
      <c r="B79" s="347">
        <v>1</v>
      </c>
      <c r="C79" s="349"/>
      <c r="D79" s="350"/>
      <c r="E79" s="351"/>
      <c r="F79" s="351"/>
      <c r="G79" s="351"/>
      <c r="H79" s="351"/>
      <c r="I79" s="351"/>
      <c r="J79" s="351"/>
      <c r="K79" s="351"/>
      <c r="L79" s="351"/>
      <c r="M79" s="352"/>
      <c r="N79" s="355"/>
      <c r="O79" s="356"/>
      <c r="P79" s="356"/>
      <c r="Q79" s="356"/>
      <c r="R79" s="357"/>
      <c r="S79" s="355"/>
      <c r="T79" s="356"/>
      <c r="U79" s="356"/>
      <c r="V79" s="356"/>
      <c r="W79" s="357"/>
      <c r="X79" s="355"/>
      <c r="Y79" s="357"/>
      <c r="Z79" s="355"/>
      <c r="AA79" s="357"/>
      <c r="AB79" s="387"/>
      <c r="AC79" s="388"/>
      <c r="AD79" s="393"/>
      <c r="AE79" s="397">
        <f>AB79*X79</f>
        <v>0</v>
      </c>
      <c r="AF79" s="398"/>
      <c r="AG79" s="399"/>
      <c r="AH79" s="397">
        <f>AB79*10/100</f>
        <v>0</v>
      </c>
      <c r="AI79" s="398"/>
      <c r="AJ79" s="399"/>
      <c r="AK79" s="397">
        <f>AE79*10/100</f>
        <v>0</v>
      </c>
      <c r="AL79" s="398"/>
      <c r="AM79" s="399"/>
      <c r="AN79" s="397">
        <f>AB79+AH79</f>
        <v>0</v>
      </c>
      <c r="AO79" s="398"/>
      <c r="AP79" s="399"/>
      <c r="AQ79" s="397">
        <f>AE79+AK79</f>
        <v>0</v>
      </c>
      <c r="AR79" s="398"/>
      <c r="AS79" s="399"/>
      <c r="AT79" s="400"/>
      <c r="AU79" s="401"/>
      <c r="AV79" s="402"/>
      <c r="AW79" s="394" t="str">
        <f>IF(AT79="","",AT79)</f>
        <v/>
      </c>
      <c r="AX79" s="395"/>
      <c r="AY79" s="396"/>
      <c r="AZ79" s="386">
        <f>IF($U$9="税込み",AN79,AB79)</f>
        <v>0</v>
      </c>
      <c r="BA79" s="386"/>
      <c r="BB79" s="386"/>
      <c r="BC79" s="386">
        <f>IF($U$9="税込み",AQ79,AE79)</f>
        <v>0</v>
      </c>
      <c r="BD79" s="386"/>
      <c r="BE79" s="386"/>
      <c r="BF79" s="412" t="str">
        <f>IF(Z79="式",X79&amp;Z79,X79&amp;Z79)</f>
        <v/>
      </c>
      <c r="BG79" s="412"/>
      <c r="BH79" s="350"/>
      <c r="BI79" s="351"/>
      <c r="BJ79" s="351"/>
      <c r="BK79" s="351"/>
      <c r="BL79" s="351"/>
      <c r="BM79" s="351"/>
      <c r="BN79" s="351"/>
      <c r="BO79" s="351"/>
      <c r="BP79" s="351"/>
      <c r="BQ79" s="351"/>
      <c r="BR79" s="351"/>
      <c r="BS79" s="351"/>
      <c r="BT79" s="351"/>
      <c r="BU79" s="351"/>
      <c r="BV79" s="351"/>
      <c r="BW79" s="351"/>
      <c r="BX79" s="351"/>
      <c r="BY79" s="351"/>
      <c r="BZ79" s="351"/>
      <c r="CA79" s="351"/>
      <c r="CB79" s="351"/>
      <c r="CC79" s="351"/>
      <c r="CD79" s="351"/>
      <c r="CE79" s="351"/>
      <c r="CF79" s="351"/>
      <c r="CG79" s="351"/>
      <c r="CH79" s="351"/>
      <c r="CI79" s="351"/>
      <c r="CJ79" s="351"/>
      <c r="CK79" s="352"/>
    </row>
    <row r="80" spans="2:89" ht="16.5" customHeight="1" x14ac:dyDescent="0.4">
      <c r="B80" s="347">
        <v>2</v>
      </c>
      <c r="C80" s="349"/>
      <c r="D80" s="350"/>
      <c r="E80" s="351"/>
      <c r="F80" s="351"/>
      <c r="G80" s="351"/>
      <c r="H80" s="351"/>
      <c r="I80" s="351"/>
      <c r="J80" s="351"/>
      <c r="K80" s="351"/>
      <c r="L80" s="351"/>
      <c r="M80" s="352"/>
      <c r="N80" s="355"/>
      <c r="O80" s="356"/>
      <c r="P80" s="356"/>
      <c r="Q80" s="356"/>
      <c r="R80" s="357"/>
      <c r="S80" s="355"/>
      <c r="T80" s="356"/>
      <c r="U80" s="356"/>
      <c r="V80" s="356"/>
      <c r="W80" s="357"/>
      <c r="X80" s="355"/>
      <c r="Y80" s="357"/>
      <c r="Z80" s="355"/>
      <c r="AA80" s="357"/>
      <c r="AB80" s="387"/>
      <c r="AC80" s="388"/>
      <c r="AD80" s="393"/>
      <c r="AE80" s="397">
        <f>AB80*X80</f>
        <v>0</v>
      </c>
      <c r="AF80" s="398"/>
      <c r="AG80" s="399"/>
      <c r="AH80" s="397">
        <f>AB80*10/100</f>
        <v>0</v>
      </c>
      <c r="AI80" s="398"/>
      <c r="AJ80" s="399"/>
      <c r="AK80" s="397">
        <f>AE80*10/100</f>
        <v>0</v>
      </c>
      <c r="AL80" s="398"/>
      <c r="AM80" s="399"/>
      <c r="AN80" s="397">
        <f>AB80+AH80</f>
        <v>0</v>
      </c>
      <c r="AO80" s="398"/>
      <c r="AP80" s="399"/>
      <c r="AQ80" s="397">
        <f>AE80+AK80</f>
        <v>0</v>
      </c>
      <c r="AR80" s="398"/>
      <c r="AS80" s="399"/>
      <c r="AT80" s="400"/>
      <c r="AU80" s="401"/>
      <c r="AV80" s="402"/>
      <c r="AW80" s="394" t="str">
        <f>IF(AT80="","",AT80)</f>
        <v/>
      </c>
      <c r="AX80" s="395"/>
      <c r="AY80" s="396"/>
      <c r="AZ80" s="386">
        <f>IF($U$9="税込み",AN80,AB80)</f>
        <v>0</v>
      </c>
      <c r="BA80" s="386"/>
      <c r="BB80" s="386"/>
      <c r="BC80" s="386">
        <f>IF($U$9="税込み",AQ80,AE80)</f>
        <v>0</v>
      </c>
      <c r="BD80" s="386"/>
      <c r="BE80" s="386"/>
      <c r="BF80" s="412" t="str">
        <f>IF(Z80="式",X80&amp;Z80,X80&amp;Z80)</f>
        <v/>
      </c>
      <c r="BG80" s="412"/>
      <c r="BH80" s="350"/>
      <c r="BI80" s="351"/>
      <c r="BJ80" s="351"/>
      <c r="BK80" s="351"/>
      <c r="BL80" s="351"/>
      <c r="BM80" s="351"/>
      <c r="BN80" s="351"/>
      <c r="BO80" s="351"/>
      <c r="BP80" s="351"/>
      <c r="BQ80" s="351"/>
      <c r="BR80" s="351"/>
      <c r="BS80" s="351"/>
      <c r="BT80" s="351"/>
      <c r="BU80" s="351"/>
      <c r="BV80" s="351"/>
      <c r="BW80" s="351"/>
      <c r="BX80" s="351"/>
      <c r="BY80" s="351"/>
      <c r="BZ80" s="351"/>
      <c r="CA80" s="351"/>
      <c r="CB80" s="351"/>
      <c r="CC80" s="351"/>
      <c r="CD80" s="351"/>
      <c r="CE80" s="351"/>
      <c r="CF80" s="351"/>
      <c r="CG80" s="351"/>
      <c r="CH80" s="351"/>
      <c r="CI80" s="351"/>
      <c r="CJ80" s="351"/>
      <c r="CK80" s="352"/>
    </row>
    <row r="81" spans="2:89" ht="16.5" customHeight="1" x14ac:dyDescent="0.4">
      <c r="B81" s="347">
        <v>3</v>
      </c>
      <c r="C81" s="349"/>
      <c r="D81" s="350"/>
      <c r="E81" s="351"/>
      <c r="F81" s="351"/>
      <c r="G81" s="351"/>
      <c r="H81" s="351"/>
      <c r="I81" s="351"/>
      <c r="J81" s="351"/>
      <c r="K81" s="351"/>
      <c r="L81" s="351"/>
      <c r="M81" s="352"/>
      <c r="N81" s="355"/>
      <c r="O81" s="356"/>
      <c r="P81" s="356"/>
      <c r="Q81" s="356"/>
      <c r="R81" s="357"/>
      <c r="S81" s="355"/>
      <c r="T81" s="356"/>
      <c r="U81" s="356"/>
      <c r="V81" s="356"/>
      <c r="W81" s="357"/>
      <c r="X81" s="355"/>
      <c r="Y81" s="357"/>
      <c r="Z81" s="355"/>
      <c r="AA81" s="357"/>
      <c r="AB81" s="387"/>
      <c r="AC81" s="388"/>
      <c r="AD81" s="393"/>
      <c r="AE81" s="397">
        <f>AB81*X81</f>
        <v>0</v>
      </c>
      <c r="AF81" s="398"/>
      <c r="AG81" s="399"/>
      <c r="AH81" s="397">
        <f>AB81*10/100</f>
        <v>0</v>
      </c>
      <c r="AI81" s="398"/>
      <c r="AJ81" s="399"/>
      <c r="AK81" s="397">
        <f>AE81*10/100</f>
        <v>0</v>
      </c>
      <c r="AL81" s="398"/>
      <c r="AM81" s="399"/>
      <c r="AN81" s="397">
        <f>AB81+AH81</f>
        <v>0</v>
      </c>
      <c r="AO81" s="398"/>
      <c r="AP81" s="399"/>
      <c r="AQ81" s="397">
        <f>AE81+AK81</f>
        <v>0</v>
      </c>
      <c r="AR81" s="398"/>
      <c r="AS81" s="399"/>
      <c r="AT81" s="400"/>
      <c r="AU81" s="401"/>
      <c r="AV81" s="402"/>
      <c r="AW81" s="394" t="str">
        <f>IF(AT81="","",AT81)</f>
        <v/>
      </c>
      <c r="AX81" s="395"/>
      <c r="AY81" s="396"/>
      <c r="AZ81" s="386">
        <f>IF($U$9="税込み",AN81,AB81)</f>
        <v>0</v>
      </c>
      <c r="BA81" s="386"/>
      <c r="BB81" s="386"/>
      <c r="BC81" s="386">
        <f>IF($U$9="税込み",AQ81,AE81)</f>
        <v>0</v>
      </c>
      <c r="BD81" s="386"/>
      <c r="BE81" s="386"/>
      <c r="BF81" s="412" t="str">
        <f>IF(Z81="式",X81&amp;Z81,X81&amp;Z81)</f>
        <v/>
      </c>
      <c r="BG81" s="412"/>
      <c r="BH81" s="350"/>
      <c r="BI81" s="351"/>
      <c r="BJ81" s="351"/>
      <c r="BK81" s="351"/>
      <c r="BL81" s="351"/>
      <c r="BM81" s="351"/>
      <c r="BN81" s="351"/>
      <c r="BO81" s="351"/>
      <c r="BP81" s="351"/>
      <c r="BQ81" s="351"/>
      <c r="BR81" s="351"/>
      <c r="BS81" s="351"/>
      <c r="BT81" s="351"/>
      <c r="BU81" s="351"/>
      <c r="BV81" s="351"/>
      <c r="BW81" s="351"/>
      <c r="BX81" s="351"/>
      <c r="BY81" s="351"/>
      <c r="BZ81" s="351"/>
      <c r="CA81" s="351"/>
      <c r="CB81" s="351"/>
      <c r="CC81" s="351"/>
      <c r="CD81" s="351"/>
      <c r="CE81" s="351"/>
      <c r="CF81" s="351"/>
      <c r="CG81" s="351"/>
      <c r="CH81" s="351"/>
      <c r="CI81" s="351"/>
      <c r="CJ81" s="351"/>
      <c r="CK81" s="352"/>
    </row>
    <row r="82" spans="2:89" ht="16.5" customHeight="1" x14ac:dyDescent="0.4">
      <c r="B82" s="347">
        <v>4</v>
      </c>
      <c r="C82" s="349"/>
      <c r="D82" s="350"/>
      <c r="E82" s="351"/>
      <c r="F82" s="351"/>
      <c r="G82" s="351"/>
      <c r="H82" s="351"/>
      <c r="I82" s="351"/>
      <c r="J82" s="351"/>
      <c r="K82" s="351"/>
      <c r="L82" s="351"/>
      <c r="M82" s="352"/>
      <c r="N82" s="355"/>
      <c r="O82" s="356"/>
      <c r="P82" s="356"/>
      <c r="Q82" s="356"/>
      <c r="R82" s="357"/>
      <c r="S82" s="355"/>
      <c r="T82" s="356"/>
      <c r="U82" s="356"/>
      <c r="V82" s="356"/>
      <c r="W82" s="357"/>
      <c r="X82" s="355"/>
      <c r="Y82" s="357"/>
      <c r="Z82" s="355"/>
      <c r="AA82" s="357"/>
      <c r="AB82" s="387"/>
      <c r="AC82" s="388"/>
      <c r="AD82" s="393"/>
      <c r="AE82" s="397">
        <f>AB82*X82</f>
        <v>0</v>
      </c>
      <c r="AF82" s="398"/>
      <c r="AG82" s="399"/>
      <c r="AH82" s="397">
        <f>AB82*10/100</f>
        <v>0</v>
      </c>
      <c r="AI82" s="398"/>
      <c r="AJ82" s="399"/>
      <c r="AK82" s="397">
        <f>AE82*10/100</f>
        <v>0</v>
      </c>
      <c r="AL82" s="398"/>
      <c r="AM82" s="399"/>
      <c r="AN82" s="397">
        <f>AB82+AH82</f>
        <v>0</v>
      </c>
      <c r="AO82" s="398"/>
      <c r="AP82" s="399"/>
      <c r="AQ82" s="397">
        <f>AE82+AK82</f>
        <v>0</v>
      </c>
      <c r="AR82" s="398"/>
      <c r="AS82" s="399"/>
      <c r="AT82" s="400"/>
      <c r="AU82" s="401"/>
      <c r="AV82" s="402"/>
      <c r="AW82" s="394" t="str">
        <f>IF(AT82="","",AT82)</f>
        <v/>
      </c>
      <c r="AX82" s="395"/>
      <c r="AY82" s="396"/>
      <c r="AZ82" s="386">
        <f>IF($U$9="税込み",AN82,AB82)</f>
        <v>0</v>
      </c>
      <c r="BA82" s="386"/>
      <c r="BB82" s="386"/>
      <c r="BC82" s="386">
        <f>IF($U$9="税込み",AQ82,AE82)</f>
        <v>0</v>
      </c>
      <c r="BD82" s="386"/>
      <c r="BE82" s="386"/>
      <c r="BF82" s="412" t="str">
        <f>IF(Z82="式",X82&amp;Z82,X82&amp;Z82)</f>
        <v/>
      </c>
      <c r="BG82" s="412"/>
      <c r="BH82" s="350"/>
      <c r="BI82" s="351"/>
      <c r="BJ82" s="351"/>
      <c r="BK82" s="351"/>
      <c r="BL82" s="351"/>
      <c r="BM82" s="351"/>
      <c r="BN82" s="351"/>
      <c r="BO82" s="351"/>
      <c r="BP82" s="351"/>
      <c r="BQ82" s="351"/>
      <c r="BR82" s="351"/>
      <c r="BS82" s="351"/>
      <c r="BT82" s="351"/>
      <c r="BU82" s="351"/>
      <c r="BV82" s="351"/>
      <c r="BW82" s="351"/>
      <c r="BX82" s="351"/>
      <c r="BY82" s="351"/>
      <c r="BZ82" s="351"/>
      <c r="CA82" s="351"/>
      <c r="CB82" s="351"/>
      <c r="CC82" s="351"/>
      <c r="CD82" s="351"/>
      <c r="CE82" s="351"/>
      <c r="CF82" s="351"/>
      <c r="CG82" s="351"/>
      <c r="CH82" s="351"/>
      <c r="CI82" s="351"/>
      <c r="CJ82" s="351"/>
      <c r="CK82" s="352"/>
    </row>
    <row r="83" spans="2:89" ht="16.5" customHeight="1" x14ac:dyDescent="0.4">
      <c r="B83" s="347">
        <v>5</v>
      </c>
      <c r="C83" s="349"/>
      <c r="D83" s="350"/>
      <c r="E83" s="351"/>
      <c r="F83" s="351"/>
      <c r="G83" s="351"/>
      <c r="H83" s="351"/>
      <c r="I83" s="351"/>
      <c r="J83" s="351"/>
      <c r="K83" s="351"/>
      <c r="L83" s="351"/>
      <c r="M83" s="352"/>
      <c r="N83" s="355"/>
      <c r="O83" s="356"/>
      <c r="P83" s="356"/>
      <c r="Q83" s="356"/>
      <c r="R83" s="357"/>
      <c r="S83" s="355"/>
      <c r="T83" s="356"/>
      <c r="U83" s="356"/>
      <c r="V83" s="356"/>
      <c r="W83" s="357"/>
      <c r="X83" s="355"/>
      <c r="Y83" s="357"/>
      <c r="Z83" s="355"/>
      <c r="AA83" s="357"/>
      <c r="AB83" s="387"/>
      <c r="AC83" s="388"/>
      <c r="AD83" s="393"/>
      <c r="AE83" s="397">
        <f>AB83*X83</f>
        <v>0</v>
      </c>
      <c r="AF83" s="398"/>
      <c r="AG83" s="399"/>
      <c r="AH83" s="397">
        <f>AB83*10/100</f>
        <v>0</v>
      </c>
      <c r="AI83" s="398"/>
      <c r="AJ83" s="399"/>
      <c r="AK83" s="397">
        <f>AE83*10/100</f>
        <v>0</v>
      </c>
      <c r="AL83" s="398"/>
      <c r="AM83" s="399"/>
      <c r="AN83" s="397">
        <f>AB83+AH83</f>
        <v>0</v>
      </c>
      <c r="AO83" s="398"/>
      <c r="AP83" s="399"/>
      <c r="AQ83" s="397">
        <f>AE83+AK83</f>
        <v>0</v>
      </c>
      <c r="AR83" s="398"/>
      <c r="AS83" s="399"/>
      <c r="AT83" s="400"/>
      <c r="AU83" s="401"/>
      <c r="AV83" s="402"/>
      <c r="AW83" s="394" t="str">
        <f>IF(AT83="","",AT83)</f>
        <v/>
      </c>
      <c r="AX83" s="395"/>
      <c r="AY83" s="396"/>
      <c r="AZ83" s="386">
        <f>IF($U$9="税込み",AN83,AB83)</f>
        <v>0</v>
      </c>
      <c r="BA83" s="386"/>
      <c r="BB83" s="386"/>
      <c r="BC83" s="386">
        <f>IF($U$9="税込み",AQ83,AE83)</f>
        <v>0</v>
      </c>
      <c r="BD83" s="386"/>
      <c r="BE83" s="386"/>
      <c r="BF83" s="412" t="str">
        <f>IF(Z83="式",X83&amp;Z83,X83&amp;Z83)</f>
        <v/>
      </c>
      <c r="BG83" s="412"/>
      <c r="BH83" s="350"/>
      <c r="BI83" s="351"/>
      <c r="BJ83" s="351"/>
      <c r="BK83" s="351"/>
      <c r="BL83" s="351"/>
      <c r="BM83" s="351"/>
      <c r="BN83" s="351"/>
      <c r="BO83" s="351"/>
      <c r="BP83" s="351"/>
      <c r="BQ83" s="351"/>
      <c r="BR83" s="351"/>
      <c r="BS83" s="351"/>
      <c r="BT83" s="351"/>
      <c r="BU83" s="351"/>
      <c r="BV83" s="351"/>
      <c r="BW83" s="351"/>
      <c r="BX83" s="351"/>
      <c r="BY83" s="351"/>
      <c r="BZ83" s="351"/>
      <c r="CA83" s="351"/>
      <c r="CB83" s="351"/>
      <c r="CC83" s="351"/>
      <c r="CD83" s="351"/>
      <c r="CE83" s="351"/>
      <c r="CF83" s="351"/>
      <c r="CG83" s="351"/>
      <c r="CH83" s="351"/>
      <c r="CI83" s="351"/>
      <c r="CJ83" s="351"/>
      <c r="CK83" s="352"/>
    </row>
    <row r="84" spans="2:89" x14ac:dyDescent="0.4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</row>
    <row r="85" spans="2:89" x14ac:dyDescent="0.4">
      <c r="B85" s="85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8"/>
      <c r="BD85" s="88"/>
      <c r="BE85" s="88"/>
      <c r="BF85" s="88"/>
      <c r="BG85" s="88"/>
    </row>
    <row r="86" spans="2:89" x14ac:dyDescent="0.4">
      <c r="B86" s="415" t="s">
        <v>210</v>
      </c>
      <c r="C86" s="415"/>
      <c r="D86" s="415"/>
      <c r="E86" s="415"/>
      <c r="F86" s="415"/>
      <c r="G86" s="415"/>
      <c r="H86" s="415"/>
      <c r="I86" s="415"/>
      <c r="J86" s="415"/>
      <c r="K86" s="415"/>
      <c r="L86" s="415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8"/>
      <c r="AT86" s="87"/>
      <c r="AU86" s="87"/>
      <c r="AV86" s="87"/>
      <c r="AW86" s="87"/>
      <c r="AX86" s="87"/>
      <c r="AY86" s="87"/>
      <c r="AZ86" s="87"/>
      <c r="BA86" s="87"/>
      <c r="BB86" s="87"/>
      <c r="BC86" s="88"/>
      <c r="BD86" s="88"/>
      <c r="BE86" s="88"/>
      <c r="BF86" s="88"/>
      <c r="BG86" s="88"/>
    </row>
    <row r="87" spans="2:89" x14ac:dyDescent="0.4">
      <c r="B87" s="345" t="s">
        <v>211</v>
      </c>
      <c r="C87" s="345"/>
      <c r="D87" s="345"/>
      <c r="E87" s="345"/>
      <c r="F87" s="345"/>
      <c r="G87" s="345"/>
      <c r="H87" s="345"/>
      <c r="I87" s="345"/>
      <c r="J87" s="345"/>
      <c r="K87" s="345"/>
      <c r="L87" s="345"/>
      <c r="M87" s="345" t="s">
        <v>19</v>
      </c>
      <c r="N87" s="345"/>
      <c r="O87" s="345"/>
      <c r="P87" s="345"/>
      <c r="Q87" s="345"/>
      <c r="R87" s="345"/>
      <c r="S87" s="345"/>
      <c r="T87" s="345"/>
      <c r="U87" s="345"/>
      <c r="V87" s="345" t="s">
        <v>212</v>
      </c>
      <c r="W87" s="345"/>
      <c r="X87" s="345"/>
      <c r="Y87" s="345"/>
      <c r="Z87" s="345"/>
      <c r="AA87" s="345"/>
      <c r="AB87" s="345" t="s">
        <v>55</v>
      </c>
      <c r="AC87" s="345"/>
      <c r="AD87" s="345"/>
      <c r="AE87" s="345"/>
      <c r="AF87" s="345" t="s">
        <v>148</v>
      </c>
      <c r="AG87" s="345"/>
      <c r="AH87" s="345"/>
      <c r="AI87" s="345"/>
      <c r="AJ87" s="345" t="s">
        <v>11</v>
      </c>
      <c r="AK87" s="345"/>
      <c r="AL87" s="345"/>
      <c r="AM87" s="345"/>
      <c r="AN87" s="345" t="s">
        <v>213</v>
      </c>
      <c r="AO87" s="345"/>
      <c r="AP87" s="345"/>
      <c r="AQ87" s="345"/>
      <c r="AS87" s="416" t="s">
        <v>214</v>
      </c>
      <c r="AT87" s="417"/>
      <c r="AU87" s="417"/>
      <c r="AV87" s="417"/>
      <c r="AW87" s="417"/>
      <c r="AX87" s="417"/>
      <c r="AY87" s="417"/>
      <c r="AZ87" s="417"/>
      <c r="BA87" s="417"/>
      <c r="BB87" s="417"/>
      <c r="BC87" s="417"/>
      <c r="BD87" s="417"/>
      <c r="BE87" s="417"/>
      <c r="BF87" s="417"/>
      <c r="BG87" s="88"/>
    </row>
    <row r="88" spans="2:89" x14ac:dyDescent="0.4">
      <c r="B88" s="355"/>
      <c r="C88" s="356"/>
      <c r="D88" s="356"/>
      <c r="E88" s="356"/>
      <c r="F88" s="356"/>
      <c r="G88" s="356"/>
      <c r="H88" s="356"/>
      <c r="I88" s="356"/>
      <c r="J88" s="356"/>
      <c r="K88" s="356"/>
      <c r="L88" s="357"/>
      <c r="M88" s="354"/>
      <c r="N88" s="354"/>
      <c r="O88" s="354"/>
      <c r="P88" s="354"/>
      <c r="Q88" s="354"/>
      <c r="R88" s="354"/>
      <c r="S88" s="354"/>
      <c r="T88" s="354"/>
      <c r="U88" s="354"/>
      <c r="V88" s="418"/>
      <c r="W88" s="419"/>
      <c r="X88" s="419"/>
      <c r="Y88" s="419"/>
      <c r="Z88" s="419"/>
      <c r="AA88" s="420"/>
      <c r="AB88" s="421"/>
      <c r="AC88" s="421"/>
      <c r="AD88" s="421"/>
      <c r="AE88" s="421"/>
      <c r="AF88" s="422">
        <f>AB88-AJ88</f>
        <v>0</v>
      </c>
      <c r="AG88" s="412"/>
      <c r="AH88" s="412"/>
      <c r="AI88" s="412"/>
      <c r="AJ88" s="423"/>
      <c r="AK88" s="423"/>
      <c r="AL88" s="423"/>
      <c r="AM88" s="423"/>
      <c r="AN88" s="421"/>
      <c r="AO88" s="421"/>
      <c r="AP88" s="421"/>
      <c r="AQ88" s="421"/>
      <c r="AS88" s="417"/>
      <c r="AT88" s="417"/>
      <c r="AU88" s="417"/>
      <c r="AV88" s="417"/>
      <c r="AW88" s="417"/>
      <c r="AX88" s="417"/>
      <c r="AY88" s="417"/>
      <c r="AZ88" s="417"/>
      <c r="BA88" s="417"/>
      <c r="BB88" s="417"/>
      <c r="BC88" s="417"/>
      <c r="BD88" s="417"/>
      <c r="BE88" s="417"/>
      <c r="BF88" s="417"/>
      <c r="BG88" s="88"/>
    </row>
    <row r="89" spans="2:89" x14ac:dyDescent="0.4">
      <c r="B89" s="421"/>
      <c r="C89" s="421"/>
      <c r="D89" s="421"/>
      <c r="E89" s="421"/>
      <c r="F89" s="421"/>
      <c r="G89" s="421"/>
      <c r="H89" s="421"/>
      <c r="I89" s="421"/>
      <c r="J89" s="421"/>
      <c r="K89" s="421"/>
      <c r="L89" s="421"/>
      <c r="M89" s="354"/>
      <c r="N89" s="354"/>
      <c r="O89" s="354"/>
      <c r="P89" s="354"/>
      <c r="Q89" s="354"/>
      <c r="R89" s="354"/>
      <c r="S89" s="354"/>
      <c r="T89" s="354"/>
      <c r="U89" s="354"/>
      <c r="V89" s="418"/>
      <c r="W89" s="419"/>
      <c r="X89" s="419"/>
      <c r="Y89" s="419"/>
      <c r="Z89" s="419"/>
      <c r="AA89" s="420"/>
      <c r="AB89" s="421"/>
      <c r="AC89" s="421"/>
      <c r="AD89" s="421"/>
      <c r="AE89" s="421"/>
      <c r="AF89" s="422">
        <f t="shared" ref="AF89:AF117" si="15">AB89-AJ89</f>
        <v>0</v>
      </c>
      <c r="AG89" s="412"/>
      <c r="AH89" s="412"/>
      <c r="AI89" s="412"/>
      <c r="AJ89" s="423"/>
      <c r="AK89" s="423"/>
      <c r="AL89" s="423"/>
      <c r="AM89" s="423"/>
      <c r="AN89" s="421"/>
      <c r="AO89" s="421"/>
      <c r="AP89" s="421"/>
      <c r="AQ89" s="421"/>
      <c r="AS89" s="417"/>
      <c r="AT89" s="417"/>
      <c r="AU89" s="417"/>
      <c r="AV89" s="417"/>
      <c r="AW89" s="417"/>
      <c r="AX89" s="417"/>
      <c r="AY89" s="417"/>
      <c r="AZ89" s="417"/>
      <c r="BA89" s="417"/>
      <c r="BB89" s="417"/>
      <c r="BC89" s="417"/>
      <c r="BD89" s="417"/>
      <c r="BE89" s="417"/>
      <c r="BF89" s="417"/>
      <c r="BG89" s="88"/>
    </row>
    <row r="90" spans="2:89" x14ac:dyDescent="0.4">
      <c r="B90" s="355"/>
      <c r="C90" s="356"/>
      <c r="D90" s="356"/>
      <c r="E90" s="356"/>
      <c r="F90" s="356"/>
      <c r="G90" s="356"/>
      <c r="H90" s="356"/>
      <c r="I90" s="356"/>
      <c r="J90" s="356"/>
      <c r="K90" s="356"/>
      <c r="L90" s="357"/>
      <c r="M90" s="354"/>
      <c r="N90" s="354"/>
      <c r="O90" s="354"/>
      <c r="P90" s="354"/>
      <c r="Q90" s="354"/>
      <c r="R90" s="354"/>
      <c r="S90" s="354"/>
      <c r="T90" s="354"/>
      <c r="U90" s="354"/>
      <c r="V90" s="418"/>
      <c r="W90" s="419"/>
      <c r="X90" s="419"/>
      <c r="Y90" s="419"/>
      <c r="Z90" s="419"/>
      <c r="AA90" s="420"/>
      <c r="AB90" s="421"/>
      <c r="AC90" s="421"/>
      <c r="AD90" s="421"/>
      <c r="AE90" s="421"/>
      <c r="AF90" s="422">
        <f t="shared" si="15"/>
        <v>0</v>
      </c>
      <c r="AG90" s="412"/>
      <c r="AH90" s="412"/>
      <c r="AI90" s="412"/>
      <c r="AJ90" s="423"/>
      <c r="AK90" s="423"/>
      <c r="AL90" s="423"/>
      <c r="AM90" s="423"/>
      <c r="AN90" s="421"/>
      <c r="AO90" s="421"/>
      <c r="AP90" s="421"/>
      <c r="AQ90" s="421"/>
      <c r="AS90" s="417"/>
      <c r="AT90" s="417"/>
      <c r="AU90" s="417"/>
      <c r="AV90" s="417"/>
      <c r="AW90" s="417"/>
      <c r="AX90" s="417"/>
      <c r="AY90" s="417"/>
      <c r="AZ90" s="417"/>
      <c r="BA90" s="417"/>
      <c r="BB90" s="417"/>
      <c r="BC90" s="417"/>
      <c r="BD90" s="417"/>
      <c r="BE90" s="417"/>
      <c r="BF90" s="417"/>
      <c r="BG90" s="88"/>
    </row>
    <row r="91" spans="2:89" x14ac:dyDescent="0.4">
      <c r="B91" s="355"/>
      <c r="C91" s="356"/>
      <c r="D91" s="356"/>
      <c r="E91" s="356"/>
      <c r="F91" s="356"/>
      <c r="G91" s="356"/>
      <c r="H91" s="356"/>
      <c r="I91" s="356"/>
      <c r="J91" s="356"/>
      <c r="K91" s="356"/>
      <c r="L91" s="357"/>
      <c r="M91" s="354"/>
      <c r="N91" s="354"/>
      <c r="O91" s="354"/>
      <c r="P91" s="354"/>
      <c r="Q91" s="354"/>
      <c r="R91" s="354"/>
      <c r="S91" s="354"/>
      <c r="T91" s="354"/>
      <c r="U91" s="354"/>
      <c r="V91" s="418"/>
      <c r="W91" s="419"/>
      <c r="X91" s="419"/>
      <c r="Y91" s="419"/>
      <c r="Z91" s="419"/>
      <c r="AA91" s="420"/>
      <c r="AB91" s="421"/>
      <c r="AC91" s="421"/>
      <c r="AD91" s="421"/>
      <c r="AE91" s="421"/>
      <c r="AF91" s="422">
        <f t="shared" si="15"/>
        <v>0</v>
      </c>
      <c r="AG91" s="412"/>
      <c r="AH91" s="412"/>
      <c r="AI91" s="412"/>
      <c r="AJ91" s="423"/>
      <c r="AK91" s="423"/>
      <c r="AL91" s="423"/>
      <c r="AM91" s="423"/>
      <c r="AN91" s="421"/>
      <c r="AO91" s="421"/>
      <c r="AP91" s="421"/>
      <c r="AQ91" s="421"/>
      <c r="AS91" s="417"/>
      <c r="AT91" s="417"/>
      <c r="AU91" s="417"/>
      <c r="AV91" s="417"/>
      <c r="AW91" s="417"/>
      <c r="AX91" s="417"/>
      <c r="AY91" s="417"/>
      <c r="AZ91" s="417"/>
      <c r="BA91" s="417"/>
      <c r="BB91" s="417"/>
      <c r="BC91" s="417"/>
      <c r="BD91" s="417"/>
      <c r="BE91" s="417"/>
      <c r="BF91" s="417"/>
      <c r="BG91" s="88"/>
    </row>
    <row r="92" spans="2:89" x14ac:dyDescent="0.4">
      <c r="B92" s="355"/>
      <c r="C92" s="356"/>
      <c r="D92" s="356"/>
      <c r="E92" s="356"/>
      <c r="F92" s="356"/>
      <c r="G92" s="356"/>
      <c r="H92" s="356"/>
      <c r="I92" s="356"/>
      <c r="J92" s="356"/>
      <c r="K92" s="356"/>
      <c r="L92" s="357"/>
      <c r="M92" s="354"/>
      <c r="N92" s="354"/>
      <c r="O92" s="354"/>
      <c r="P92" s="354"/>
      <c r="Q92" s="354"/>
      <c r="R92" s="354"/>
      <c r="S92" s="354"/>
      <c r="T92" s="354"/>
      <c r="U92" s="354"/>
      <c r="V92" s="418"/>
      <c r="W92" s="419"/>
      <c r="X92" s="419"/>
      <c r="Y92" s="419"/>
      <c r="Z92" s="419"/>
      <c r="AA92" s="420"/>
      <c r="AB92" s="421"/>
      <c r="AC92" s="421"/>
      <c r="AD92" s="421"/>
      <c r="AE92" s="421"/>
      <c r="AF92" s="422">
        <f t="shared" si="15"/>
        <v>0</v>
      </c>
      <c r="AG92" s="412"/>
      <c r="AH92" s="412"/>
      <c r="AI92" s="412"/>
      <c r="AJ92" s="423"/>
      <c r="AK92" s="423"/>
      <c r="AL92" s="423"/>
      <c r="AM92" s="423"/>
      <c r="AN92" s="421"/>
      <c r="AO92" s="421"/>
      <c r="AP92" s="421"/>
      <c r="AQ92" s="421"/>
      <c r="AS92" s="417"/>
      <c r="AT92" s="417"/>
      <c r="AU92" s="417"/>
      <c r="AV92" s="417"/>
      <c r="AW92" s="417"/>
      <c r="AX92" s="417"/>
      <c r="AY92" s="417"/>
      <c r="AZ92" s="417"/>
      <c r="BA92" s="417"/>
      <c r="BB92" s="417"/>
      <c r="BC92" s="417"/>
      <c r="BD92" s="417"/>
      <c r="BE92" s="417"/>
      <c r="BF92" s="417"/>
      <c r="BG92" s="88"/>
    </row>
    <row r="93" spans="2:89" x14ac:dyDescent="0.4">
      <c r="B93" s="355"/>
      <c r="C93" s="356"/>
      <c r="D93" s="356"/>
      <c r="E93" s="356"/>
      <c r="F93" s="356"/>
      <c r="G93" s="356"/>
      <c r="H93" s="356"/>
      <c r="I93" s="356"/>
      <c r="J93" s="356"/>
      <c r="K93" s="356"/>
      <c r="L93" s="357"/>
      <c r="M93" s="354"/>
      <c r="N93" s="354"/>
      <c r="O93" s="354"/>
      <c r="P93" s="354"/>
      <c r="Q93" s="354"/>
      <c r="R93" s="354"/>
      <c r="S93" s="354"/>
      <c r="T93" s="354"/>
      <c r="U93" s="354"/>
      <c r="V93" s="418"/>
      <c r="W93" s="419"/>
      <c r="X93" s="419"/>
      <c r="Y93" s="419"/>
      <c r="Z93" s="419"/>
      <c r="AA93" s="420"/>
      <c r="AB93" s="421"/>
      <c r="AC93" s="421"/>
      <c r="AD93" s="421"/>
      <c r="AE93" s="421"/>
      <c r="AF93" s="422">
        <f t="shared" si="15"/>
        <v>0</v>
      </c>
      <c r="AG93" s="412"/>
      <c r="AH93" s="412"/>
      <c r="AI93" s="412"/>
      <c r="AJ93" s="423"/>
      <c r="AK93" s="423"/>
      <c r="AL93" s="423"/>
      <c r="AM93" s="423"/>
      <c r="AN93" s="421"/>
      <c r="AO93" s="421"/>
      <c r="AP93" s="421"/>
      <c r="AQ93" s="421"/>
      <c r="AS93" s="417"/>
      <c r="AT93" s="417"/>
      <c r="AU93" s="417"/>
      <c r="AV93" s="417"/>
      <c r="AW93" s="417"/>
      <c r="AX93" s="417"/>
      <c r="AY93" s="417"/>
      <c r="AZ93" s="417"/>
      <c r="BA93" s="417"/>
      <c r="BB93" s="417"/>
      <c r="BC93" s="417"/>
      <c r="BD93" s="417"/>
      <c r="BE93" s="417"/>
      <c r="BF93" s="417"/>
      <c r="BG93" s="88"/>
    </row>
    <row r="94" spans="2:89" x14ac:dyDescent="0.4">
      <c r="B94" s="355"/>
      <c r="C94" s="356"/>
      <c r="D94" s="356"/>
      <c r="E94" s="356"/>
      <c r="F94" s="356"/>
      <c r="G94" s="356"/>
      <c r="H94" s="356"/>
      <c r="I94" s="356"/>
      <c r="J94" s="356"/>
      <c r="K94" s="356"/>
      <c r="L94" s="357"/>
      <c r="M94" s="354"/>
      <c r="N94" s="354"/>
      <c r="O94" s="354"/>
      <c r="P94" s="354"/>
      <c r="Q94" s="354"/>
      <c r="R94" s="354"/>
      <c r="S94" s="354"/>
      <c r="T94" s="354"/>
      <c r="U94" s="354"/>
      <c r="V94" s="418"/>
      <c r="W94" s="419"/>
      <c r="X94" s="419"/>
      <c r="Y94" s="419"/>
      <c r="Z94" s="419"/>
      <c r="AA94" s="420"/>
      <c r="AB94" s="421"/>
      <c r="AC94" s="421"/>
      <c r="AD94" s="421"/>
      <c r="AE94" s="421"/>
      <c r="AF94" s="422">
        <f t="shared" si="15"/>
        <v>0</v>
      </c>
      <c r="AG94" s="412"/>
      <c r="AH94" s="412"/>
      <c r="AI94" s="412"/>
      <c r="AJ94" s="423"/>
      <c r="AK94" s="423"/>
      <c r="AL94" s="423"/>
      <c r="AM94" s="423"/>
      <c r="AN94" s="421"/>
      <c r="AO94" s="421"/>
      <c r="AP94" s="421"/>
      <c r="AQ94" s="421"/>
      <c r="AS94" s="417"/>
      <c r="AT94" s="417"/>
      <c r="AU94" s="417"/>
      <c r="AV94" s="417"/>
      <c r="AW94" s="417"/>
      <c r="AX94" s="417"/>
      <c r="AY94" s="417"/>
      <c r="AZ94" s="417"/>
      <c r="BA94" s="417"/>
      <c r="BB94" s="417"/>
      <c r="BC94" s="417"/>
      <c r="BD94" s="417"/>
      <c r="BE94" s="417"/>
      <c r="BF94" s="417"/>
      <c r="BG94" s="88"/>
    </row>
    <row r="95" spans="2:89" x14ac:dyDescent="0.4">
      <c r="B95" s="355"/>
      <c r="C95" s="356"/>
      <c r="D95" s="356"/>
      <c r="E95" s="356"/>
      <c r="F95" s="356"/>
      <c r="G95" s="356"/>
      <c r="H95" s="356"/>
      <c r="I95" s="356"/>
      <c r="J95" s="356"/>
      <c r="K95" s="356"/>
      <c r="L95" s="357"/>
      <c r="M95" s="354"/>
      <c r="N95" s="354"/>
      <c r="O95" s="354"/>
      <c r="P95" s="354"/>
      <c r="Q95" s="354"/>
      <c r="R95" s="354"/>
      <c r="S95" s="354"/>
      <c r="T95" s="354"/>
      <c r="U95" s="354"/>
      <c r="V95" s="418"/>
      <c r="W95" s="419"/>
      <c r="X95" s="419"/>
      <c r="Y95" s="419"/>
      <c r="Z95" s="419"/>
      <c r="AA95" s="420"/>
      <c r="AB95" s="421"/>
      <c r="AC95" s="421"/>
      <c r="AD95" s="421"/>
      <c r="AE95" s="421"/>
      <c r="AF95" s="422">
        <f t="shared" si="15"/>
        <v>0</v>
      </c>
      <c r="AG95" s="412"/>
      <c r="AH95" s="412"/>
      <c r="AI95" s="412"/>
      <c r="AJ95" s="423"/>
      <c r="AK95" s="423"/>
      <c r="AL95" s="423"/>
      <c r="AM95" s="423"/>
      <c r="AN95" s="421"/>
      <c r="AO95" s="421"/>
      <c r="AP95" s="421"/>
      <c r="AQ95" s="421"/>
      <c r="AS95" s="417"/>
      <c r="AT95" s="417"/>
      <c r="AU95" s="417"/>
      <c r="AV95" s="417"/>
      <c r="AW95" s="417"/>
      <c r="AX95" s="417"/>
      <c r="AY95" s="417"/>
      <c r="AZ95" s="417"/>
      <c r="BA95" s="417"/>
      <c r="BB95" s="417"/>
      <c r="BC95" s="417"/>
      <c r="BD95" s="417"/>
      <c r="BE95" s="417"/>
      <c r="BF95" s="417"/>
      <c r="BG95" s="88"/>
    </row>
    <row r="96" spans="2:89" x14ac:dyDescent="0.4">
      <c r="B96" s="355"/>
      <c r="C96" s="356"/>
      <c r="D96" s="356"/>
      <c r="E96" s="356"/>
      <c r="F96" s="356"/>
      <c r="G96" s="356"/>
      <c r="H96" s="356"/>
      <c r="I96" s="356"/>
      <c r="J96" s="356"/>
      <c r="K96" s="356"/>
      <c r="L96" s="357"/>
      <c r="M96" s="354"/>
      <c r="N96" s="354"/>
      <c r="O96" s="354"/>
      <c r="P96" s="354"/>
      <c r="Q96" s="354"/>
      <c r="R96" s="354"/>
      <c r="S96" s="354"/>
      <c r="T96" s="354"/>
      <c r="U96" s="354"/>
      <c r="V96" s="418"/>
      <c r="W96" s="419"/>
      <c r="X96" s="419"/>
      <c r="Y96" s="419"/>
      <c r="Z96" s="419"/>
      <c r="AA96" s="420"/>
      <c r="AB96" s="421"/>
      <c r="AC96" s="421"/>
      <c r="AD96" s="421"/>
      <c r="AE96" s="421"/>
      <c r="AF96" s="422">
        <f t="shared" si="15"/>
        <v>0</v>
      </c>
      <c r="AG96" s="412"/>
      <c r="AH96" s="412"/>
      <c r="AI96" s="412"/>
      <c r="AJ96" s="423"/>
      <c r="AK96" s="423"/>
      <c r="AL96" s="423"/>
      <c r="AM96" s="423"/>
      <c r="AN96" s="421"/>
      <c r="AO96" s="421"/>
      <c r="AP96" s="421"/>
      <c r="AQ96" s="421"/>
      <c r="AS96" s="417"/>
      <c r="AT96" s="417"/>
      <c r="AU96" s="417"/>
      <c r="AV96" s="417"/>
      <c r="AW96" s="417"/>
      <c r="AX96" s="417"/>
      <c r="AY96" s="417"/>
      <c r="AZ96" s="417"/>
      <c r="BA96" s="417"/>
      <c r="BB96" s="417"/>
      <c r="BC96" s="417"/>
      <c r="BD96" s="417"/>
      <c r="BE96" s="417"/>
      <c r="BF96" s="417"/>
      <c r="BG96" s="88"/>
    </row>
    <row r="97" spans="2:59" x14ac:dyDescent="0.4">
      <c r="B97" s="355"/>
      <c r="C97" s="356"/>
      <c r="D97" s="356"/>
      <c r="E97" s="356"/>
      <c r="F97" s="356"/>
      <c r="G97" s="356"/>
      <c r="H97" s="356"/>
      <c r="I97" s="356"/>
      <c r="J97" s="356"/>
      <c r="K97" s="356"/>
      <c r="L97" s="357"/>
      <c r="M97" s="354"/>
      <c r="N97" s="354"/>
      <c r="O97" s="354"/>
      <c r="P97" s="354"/>
      <c r="Q97" s="354"/>
      <c r="R97" s="354"/>
      <c r="S97" s="354"/>
      <c r="T97" s="354"/>
      <c r="U97" s="354"/>
      <c r="V97" s="418"/>
      <c r="W97" s="419"/>
      <c r="X97" s="419"/>
      <c r="Y97" s="419"/>
      <c r="Z97" s="419"/>
      <c r="AA97" s="420"/>
      <c r="AB97" s="421"/>
      <c r="AC97" s="421"/>
      <c r="AD97" s="421"/>
      <c r="AE97" s="421"/>
      <c r="AF97" s="422">
        <f t="shared" si="15"/>
        <v>0</v>
      </c>
      <c r="AG97" s="412"/>
      <c r="AH97" s="412"/>
      <c r="AI97" s="412"/>
      <c r="AJ97" s="423"/>
      <c r="AK97" s="423"/>
      <c r="AL97" s="423"/>
      <c r="AM97" s="423"/>
      <c r="AN97" s="421"/>
      <c r="AO97" s="421"/>
      <c r="AP97" s="421"/>
      <c r="AQ97" s="421"/>
      <c r="AS97" s="417"/>
      <c r="AT97" s="417"/>
      <c r="AU97" s="417"/>
      <c r="AV97" s="417"/>
      <c r="AW97" s="417"/>
      <c r="AX97" s="417"/>
      <c r="AY97" s="417"/>
      <c r="AZ97" s="417"/>
      <c r="BA97" s="417"/>
      <c r="BB97" s="417"/>
      <c r="BC97" s="417"/>
      <c r="BD97" s="417"/>
      <c r="BE97" s="417"/>
      <c r="BF97" s="417"/>
      <c r="BG97" s="88"/>
    </row>
    <row r="98" spans="2:59" x14ac:dyDescent="0.4">
      <c r="B98" s="355"/>
      <c r="C98" s="356"/>
      <c r="D98" s="356"/>
      <c r="E98" s="356"/>
      <c r="F98" s="356"/>
      <c r="G98" s="356"/>
      <c r="H98" s="356"/>
      <c r="I98" s="356"/>
      <c r="J98" s="356"/>
      <c r="K98" s="356"/>
      <c r="L98" s="357"/>
      <c r="M98" s="354"/>
      <c r="N98" s="354"/>
      <c r="O98" s="354"/>
      <c r="P98" s="354"/>
      <c r="Q98" s="354"/>
      <c r="R98" s="354"/>
      <c r="S98" s="354"/>
      <c r="T98" s="354"/>
      <c r="U98" s="354"/>
      <c r="V98" s="418"/>
      <c r="W98" s="419"/>
      <c r="X98" s="419"/>
      <c r="Y98" s="419"/>
      <c r="Z98" s="419"/>
      <c r="AA98" s="420"/>
      <c r="AB98" s="421"/>
      <c r="AC98" s="421"/>
      <c r="AD98" s="421"/>
      <c r="AE98" s="421"/>
      <c r="AF98" s="422">
        <f t="shared" si="15"/>
        <v>0</v>
      </c>
      <c r="AG98" s="412"/>
      <c r="AH98" s="412"/>
      <c r="AI98" s="412"/>
      <c r="AJ98" s="423"/>
      <c r="AK98" s="423"/>
      <c r="AL98" s="423"/>
      <c r="AM98" s="423"/>
      <c r="AN98" s="421"/>
      <c r="AO98" s="421"/>
      <c r="AP98" s="421"/>
      <c r="AQ98" s="421"/>
      <c r="AS98" s="417"/>
      <c r="AT98" s="417"/>
      <c r="AU98" s="417"/>
      <c r="AV98" s="417"/>
      <c r="AW98" s="417"/>
      <c r="AX98" s="417"/>
      <c r="AY98" s="417"/>
      <c r="AZ98" s="417"/>
      <c r="BA98" s="417"/>
      <c r="BB98" s="417"/>
      <c r="BC98" s="417"/>
      <c r="BD98" s="417"/>
      <c r="BE98" s="417"/>
      <c r="BF98" s="417"/>
      <c r="BG98" s="88"/>
    </row>
    <row r="99" spans="2:59" x14ac:dyDescent="0.4">
      <c r="B99" s="355"/>
      <c r="C99" s="356"/>
      <c r="D99" s="356"/>
      <c r="E99" s="356"/>
      <c r="F99" s="356"/>
      <c r="G99" s="356"/>
      <c r="H99" s="356"/>
      <c r="I99" s="356"/>
      <c r="J99" s="356"/>
      <c r="K99" s="356"/>
      <c r="L99" s="357"/>
      <c r="M99" s="354"/>
      <c r="N99" s="354"/>
      <c r="O99" s="354"/>
      <c r="P99" s="354"/>
      <c r="Q99" s="354"/>
      <c r="R99" s="354"/>
      <c r="S99" s="354"/>
      <c r="T99" s="354"/>
      <c r="U99" s="354"/>
      <c r="V99" s="418"/>
      <c r="W99" s="419"/>
      <c r="X99" s="419"/>
      <c r="Y99" s="419"/>
      <c r="Z99" s="419"/>
      <c r="AA99" s="420"/>
      <c r="AB99" s="421"/>
      <c r="AC99" s="421"/>
      <c r="AD99" s="421"/>
      <c r="AE99" s="421"/>
      <c r="AF99" s="422">
        <f t="shared" si="15"/>
        <v>0</v>
      </c>
      <c r="AG99" s="412"/>
      <c r="AH99" s="412"/>
      <c r="AI99" s="412"/>
      <c r="AJ99" s="423"/>
      <c r="AK99" s="423"/>
      <c r="AL99" s="423"/>
      <c r="AM99" s="423"/>
      <c r="AN99" s="421"/>
      <c r="AO99" s="421"/>
      <c r="AP99" s="421"/>
      <c r="AQ99" s="421"/>
      <c r="AS99" s="417"/>
      <c r="AT99" s="417"/>
      <c r="AU99" s="417"/>
      <c r="AV99" s="417"/>
      <c r="AW99" s="417"/>
      <c r="AX99" s="417"/>
      <c r="AY99" s="417"/>
      <c r="AZ99" s="417"/>
      <c r="BA99" s="417"/>
      <c r="BB99" s="417"/>
      <c r="BC99" s="417"/>
      <c r="BD99" s="417"/>
      <c r="BE99" s="417"/>
      <c r="BF99" s="417"/>
      <c r="BG99" s="88"/>
    </row>
    <row r="100" spans="2:59" x14ac:dyDescent="0.4">
      <c r="B100" s="355"/>
      <c r="C100" s="356"/>
      <c r="D100" s="356"/>
      <c r="E100" s="356"/>
      <c r="F100" s="356"/>
      <c r="G100" s="356"/>
      <c r="H100" s="356"/>
      <c r="I100" s="356"/>
      <c r="J100" s="356"/>
      <c r="K100" s="356"/>
      <c r="L100" s="357"/>
      <c r="M100" s="354"/>
      <c r="N100" s="354"/>
      <c r="O100" s="354"/>
      <c r="P100" s="354"/>
      <c r="Q100" s="354"/>
      <c r="R100" s="354"/>
      <c r="S100" s="354"/>
      <c r="T100" s="354"/>
      <c r="U100" s="354"/>
      <c r="V100" s="418"/>
      <c r="W100" s="419"/>
      <c r="X100" s="419"/>
      <c r="Y100" s="419"/>
      <c r="Z100" s="419"/>
      <c r="AA100" s="420"/>
      <c r="AB100" s="421"/>
      <c r="AC100" s="421"/>
      <c r="AD100" s="421"/>
      <c r="AE100" s="421"/>
      <c r="AF100" s="422">
        <f t="shared" si="15"/>
        <v>0</v>
      </c>
      <c r="AG100" s="412"/>
      <c r="AH100" s="412"/>
      <c r="AI100" s="412"/>
      <c r="AJ100" s="423"/>
      <c r="AK100" s="423"/>
      <c r="AL100" s="423"/>
      <c r="AM100" s="423"/>
      <c r="AN100" s="421"/>
      <c r="AO100" s="421"/>
      <c r="AP100" s="421"/>
      <c r="AQ100" s="421"/>
      <c r="AS100" s="417"/>
      <c r="AT100" s="417"/>
      <c r="AU100" s="417"/>
      <c r="AV100" s="417"/>
      <c r="AW100" s="417"/>
      <c r="AX100" s="417"/>
      <c r="AY100" s="417"/>
      <c r="AZ100" s="417"/>
      <c r="BA100" s="417"/>
      <c r="BB100" s="417"/>
      <c r="BC100" s="417"/>
      <c r="BD100" s="417"/>
      <c r="BE100" s="417"/>
      <c r="BF100" s="417"/>
      <c r="BG100" s="88"/>
    </row>
    <row r="101" spans="2:59" x14ac:dyDescent="0.4">
      <c r="B101" s="355"/>
      <c r="C101" s="356"/>
      <c r="D101" s="356"/>
      <c r="E101" s="356"/>
      <c r="F101" s="356"/>
      <c r="G101" s="356"/>
      <c r="H101" s="356"/>
      <c r="I101" s="356"/>
      <c r="J101" s="356"/>
      <c r="K101" s="356"/>
      <c r="L101" s="357"/>
      <c r="M101" s="354"/>
      <c r="N101" s="354"/>
      <c r="O101" s="354"/>
      <c r="P101" s="354"/>
      <c r="Q101" s="354"/>
      <c r="R101" s="354"/>
      <c r="S101" s="354"/>
      <c r="T101" s="354"/>
      <c r="U101" s="354"/>
      <c r="V101" s="418"/>
      <c r="W101" s="419"/>
      <c r="X101" s="419"/>
      <c r="Y101" s="419"/>
      <c r="Z101" s="419"/>
      <c r="AA101" s="420"/>
      <c r="AB101" s="421"/>
      <c r="AC101" s="421"/>
      <c r="AD101" s="421"/>
      <c r="AE101" s="421"/>
      <c r="AF101" s="422">
        <f t="shared" si="15"/>
        <v>0</v>
      </c>
      <c r="AG101" s="412"/>
      <c r="AH101" s="412"/>
      <c r="AI101" s="412"/>
      <c r="AJ101" s="423"/>
      <c r="AK101" s="423"/>
      <c r="AL101" s="423"/>
      <c r="AM101" s="423"/>
      <c r="AN101" s="421"/>
      <c r="AO101" s="421"/>
      <c r="AP101" s="421"/>
      <c r="AQ101" s="421"/>
      <c r="AS101" s="417"/>
      <c r="AT101" s="417"/>
      <c r="AU101" s="417"/>
      <c r="AV101" s="417"/>
      <c r="AW101" s="417"/>
      <c r="AX101" s="417"/>
      <c r="AY101" s="417"/>
      <c r="AZ101" s="417"/>
      <c r="BA101" s="417"/>
      <c r="BB101" s="417"/>
      <c r="BC101" s="417"/>
      <c r="BD101" s="417"/>
      <c r="BE101" s="417"/>
      <c r="BF101" s="417"/>
      <c r="BG101" s="88"/>
    </row>
    <row r="102" spans="2:59" x14ac:dyDescent="0.4">
      <c r="B102" s="355"/>
      <c r="C102" s="356"/>
      <c r="D102" s="356"/>
      <c r="E102" s="356"/>
      <c r="F102" s="356"/>
      <c r="G102" s="356"/>
      <c r="H102" s="356"/>
      <c r="I102" s="356"/>
      <c r="J102" s="356"/>
      <c r="K102" s="356"/>
      <c r="L102" s="357"/>
      <c r="M102" s="354"/>
      <c r="N102" s="354"/>
      <c r="O102" s="354"/>
      <c r="P102" s="354"/>
      <c r="Q102" s="354"/>
      <c r="R102" s="354"/>
      <c r="S102" s="354"/>
      <c r="T102" s="354"/>
      <c r="U102" s="354"/>
      <c r="V102" s="418"/>
      <c r="W102" s="419"/>
      <c r="X102" s="419"/>
      <c r="Y102" s="419"/>
      <c r="Z102" s="419"/>
      <c r="AA102" s="420"/>
      <c r="AB102" s="421"/>
      <c r="AC102" s="421"/>
      <c r="AD102" s="421"/>
      <c r="AE102" s="421"/>
      <c r="AF102" s="422">
        <f t="shared" si="15"/>
        <v>0</v>
      </c>
      <c r="AG102" s="412"/>
      <c r="AH102" s="412"/>
      <c r="AI102" s="412"/>
      <c r="AJ102" s="423"/>
      <c r="AK102" s="423"/>
      <c r="AL102" s="423"/>
      <c r="AM102" s="423"/>
      <c r="AN102" s="421"/>
      <c r="AO102" s="421"/>
      <c r="AP102" s="421"/>
      <c r="AQ102" s="421"/>
      <c r="AS102" s="417"/>
      <c r="AT102" s="417"/>
      <c r="AU102" s="417"/>
      <c r="AV102" s="417"/>
      <c r="AW102" s="417"/>
      <c r="AX102" s="417"/>
      <c r="AY102" s="417"/>
      <c r="AZ102" s="417"/>
      <c r="BA102" s="417"/>
      <c r="BB102" s="417"/>
      <c r="BC102" s="417"/>
      <c r="BD102" s="417"/>
      <c r="BE102" s="417"/>
      <c r="BF102" s="417"/>
      <c r="BG102" s="88"/>
    </row>
    <row r="103" spans="2:59" x14ac:dyDescent="0.4">
      <c r="B103" s="355"/>
      <c r="C103" s="356"/>
      <c r="D103" s="356"/>
      <c r="E103" s="356"/>
      <c r="F103" s="356"/>
      <c r="G103" s="356"/>
      <c r="H103" s="356"/>
      <c r="I103" s="356"/>
      <c r="J103" s="356"/>
      <c r="K103" s="356"/>
      <c r="L103" s="357"/>
      <c r="M103" s="354"/>
      <c r="N103" s="354"/>
      <c r="O103" s="354"/>
      <c r="P103" s="354"/>
      <c r="Q103" s="354"/>
      <c r="R103" s="354"/>
      <c r="S103" s="354"/>
      <c r="T103" s="354"/>
      <c r="U103" s="354"/>
      <c r="V103" s="418"/>
      <c r="W103" s="419"/>
      <c r="X103" s="419"/>
      <c r="Y103" s="419"/>
      <c r="Z103" s="419"/>
      <c r="AA103" s="420"/>
      <c r="AB103" s="421"/>
      <c r="AC103" s="421"/>
      <c r="AD103" s="421"/>
      <c r="AE103" s="421"/>
      <c r="AF103" s="422">
        <f t="shared" si="15"/>
        <v>0</v>
      </c>
      <c r="AG103" s="412"/>
      <c r="AH103" s="412"/>
      <c r="AI103" s="412"/>
      <c r="AJ103" s="423"/>
      <c r="AK103" s="423"/>
      <c r="AL103" s="423"/>
      <c r="AM103" s="423"/>
      <c r="AN103" s="421"/>
      <c r="AO103" s="421"/>
      <c r="AP103" s="421"/>
      <c r="AQ103" s="421"/>
      <c r="AS103" s="417"/>
      <c r="AT103" s="417"/>
      <c r="AU103" s="417"/>
      <c r="AV103" s="417"/>
      <c r="AW103" s="417"/>
      <c r="AX103" s="417"/>
      <c r="AY103" s="417"/>
      <c r="AZ103" s="417"/>
      <c r="BA103" s="417"/>
      <c r="BB103" s="417"/>
      <c r="BC103" s="417"/>
      <c r="BD103" s="417"/>
      <c r="BE103" s="417"/>
      <c r="BF103" s="417"/>
      <c r="BG103" s="88"/>
    </row>
    <row r="104" spans="2:59" x14ac:dyDescent="0.4">
      <c r="B104" s="355"/>
      <c r="C104" s="356"/>
      <c r="D104" s="356"/>
      <c r="E104" s="356"/>
      <c r="F104" s="356"/>
      <c r="G104" s="356"/>
      <c r="H104" s="356"/>
      <c r="I104" s="356"/>
      <c r="J104" s="356"/>
      <c r="K104" s="356"/>
      <c r="L104" s="357"/>
      <c r="M104" s="354"/>
      <c r="N104" s="354"/>
      <c r="O104" s="354"/>
      <c r="P104" s="354"/>
      <c r="Q104" s="354"/>
      <c r="R104" s="354"/>
      <c r="S104" s="354"/>
      <c r="T104" s="354"/>
      <c r="U104" s="354"/>
      <c r="V104" s="418"/>
      <c r="W104" s="419"/>
      <c r="X104" s="419"/>
      <c r="Y104" s="419"/>
      <c r="Z104" s="419"/>
      <c r="AA104" s="420"/>
      <c r="AB104" s="421"/>
      <c r="AC104" s="421"/>
      <c r="AD104" s="421"/>
      <c r="AE104" s="421"/>
      <c r="AF104" s="422">
        <f t="shared" si="15"/>
        <v>0</v>
      </c>
      <c r="AG104" s="412"/>
      <c r="AH104" s="412"/>
      <c r="AI104" s="412"/>
      <c r="AJ104" s="423"/>
      <c r="AK104" s="423"/>
      <c r="AL104" s="423"/>
      <c r="AM104" s="423"/>
      <c r="AN104" s="421"/>
      <c r="AO104" s="421"/>
      <c r="AP104" s="421"/>
      <c r="AQ104" s="421"/>
      <c r="AS104" s="417"/>
      <c r="AT104" s="417"/>
      <c r="AU104" s="417"/>
      <c r="AV104" s="417"/>
      <c r="AW104" s="417"/>
      <c r="AX104" s="417"/>
      <c r="AY104" s="417"/>
      <c r="AZ104" s="417"/>
      <c r="BA104" s="417"/>
      <c r="BB104" s="417"/>
      <c r="BC104" s="417"/>
      <c r="BD104" s="417"/>
      <c r="BE104" s="417"/>
      <c r="BF104" s="417"/>
      <c r="BG104" s="88"/>
    </row>
    <row r="105" spans="2:59" x14ac:dyDescent="0.4">
      <c r="B105" s="355"/>
      <c r="C105" s="356"/>
      <c r="D105" s="356"/>
      <c r="E105" s="356"/>
      <c r="F105" s="356"/>
      <c r="G105" s="356"/>
      <c r="H105" s="356"/>
      <c r="I105" s="356"/>
      <c r="J105" s="356"/>
      <c r="K105" s="356"/>
      <c r="L105" s="357"/>
      <c r="M105" s="354"/>
      <c r="N105" s="354"/>
      <c r="O105" s="354"/>
      <c r="P105" s="354"/>
      <c r="Q105" s="354"/>
      <c r="R105" s="354"/>
      <c r="S105" s="354"/>
      <c r="T105" s="354"/>
      <c r="U105" s="354"/>
      <c r="V105" s="418"/>
      <c r="W105" s="419"/>
      <c r="X105" s="419"/>
      <c r="Y105" s="419"/>
      <c r="Z105" s="419"/>
      <c r="AA105" s="420"/>
      <c r="AB105" s="421"/>
      <c r="AC105" s="421"/>
      <c r="AD105" s="421"/>
      <c r="AE105" s="421"/>
      <c r="AF105" s="422">
        <f t="shared" si="15"/>
        <v>0</v>
      </c>
      <c r="AG105" s="412"/>
      <c r="AH105" s="412"/>
      <c r="AI105" s="412"/>
      <c r="AJ105" s="423"/>
      <c r="AK105" s="423"/>
      <c r="AL105" s="423"/>
      <c r="AM105" s="423"/>
      <c r="AN105" s="421"/>
      <c r="AO105" s="421"/>
      <c r="AP105" s="421"/>
      <c r="AQ105" s="421"/>
      <c r="AS105" s="417"/>
      <c r="AT105" s="417"/>
      <c r="AU105" s="417"/>
      <c r="AV105" s="417"/>
      <c r="AW105" s="417"/>
      <c r="AX105" s="417"/>
      <c r="AY105" s="417"/>
      <c r="AZ105" s="417"/>
      <c r="BA105" s="417"/>
      <c r="BB105" s="417"/>
      <c r="BC105" s="417"/>
      <c r="BD105" s="417"/>
      <c r="BE105" s="417"/>
      <c r="BF105" s="417"/>
      <c r="BG105" s="88"/>
    </row>
    <row r="106" spans="2:59" x14ac:dyDescent="0.4">
      <c r="B106" s="355"/>
      <c r="C106" s="356"/>
      <c r="D106" s="356"/>
      <c r="E106" s="356"/>
      <c r="F106" s="356"/>
      <c r="G106" s="356"/>
      <c r="H106" s="356"/>
      <c r="I106" s="356"/>
      <c r="J106" s="356"/>
      <c r="K106" s="356"/>
      <c r="L106" s="357"/>
      <c r="M106" s="354"/>
      <c r="N106" s="354"/>
      <c r="O106" s="354"/>
      <c r="P106" s="354"/>
      <c r="Q106" s="354"/>
      <c r="R106" s="354"/>
      <c r="S106" s="354"/>
      <c r="T106" s="354"/>
      <c r="U106" s="354"/>
      <c r="V106" s="418"/>
      <c r="W106" s="419"/>
      <c r="X106" s="419"/>
      <c r="Y106" s="419"/>
      <c r="Z106" s="419"/>
      <c r="AA106" s="420"/>
      <c r="AB106" s="421"/>
      <c r="AC106" s="421"/>
      <c r="AD106" s="421"/>
      <c r="AE106" s="421"/>
      <c r="AF106" s="422">
        <f t="shared" si="15"/>
        <v>0</v>
      </c>
      <c r="AG106" s="412"/>
      <c r="AH106" s="412"/>
      <c r="AI106" s="412"/>
      <c r="AJ106" s="423"/>
      <c r="AK106" s="423"/>
      <c r="AL106" s="423"/>
      <c r="AM106" s="423"/>
      <c r="AN106" s="421"/>
      <c r="AO106" s="421"/>
      <c r="AP106" s="421"/>
      <c r="AQ106" s="421"/>
      <c r="AS106" s="417"/>
      <c r="AT106" s="417"/>
      <c r="AU106" s="417"/>
      <c r="AV106" s="417"/>
      <c r="AW106" s="417"/>
      <c r="AX106" s="417"/>
      <c r="AY106" s="417"/>
      <c r="AZ106" s="417"/>
      <c r="BA106" s="417"/>
      <c r="BB106" s="417"/>
      <c r="BC106" s="417"/>
      <c r="BD106" s="417"/>
      <c r="BE106" s="417"/>
      <c r="BF106" s="417"/>
      <c r="BG106" s="88"/>
    </row>
    <row r="107" spans="2:59" x14ac:dyDescent="0.4">
      <c r="B107" s="355"/>
      <c r="C107" s="356"/>
      <c r="D107" s="356"/>
      <c r="E107" s="356"/>
      <c r="F107" s="356"/>
      <c r="G107" s="356"/>
      <c r="H107" s="356"/>
      <c r="I107" s="356"/>
      <c r="J107" s="356"/>
      <c r="K107" s="356"/>
      <c r="L107" s="357"/>
      <c r="M107" s="354"/>
      <c r="N107" s="354"/>
      <c r="O107" s="354"/>
      <c r="P107" s="354"/>
      <c r="Q107" s="354"/>
      <c r="R107" s="354"/>
      <c r="S107" s="354"/>
      <c r="T107" s="354"/>
      <c r="U107" s="354"/>
      <c r="V107" s="418"/>
      <c r="W107" s="419"/>
      <c r="X107" s="419"/>
      <c r="Y107" s="419"/>
      <c r="Z107" s="419"/>
      <c r="AA107" s="420"/>
      <c r="AB107" s="421"/>
      <c r="AC107" s="421"/>
      <c r="AD107" s="421"/>
      <c r="AE107" s="421"/>
      <c r="AF107" s="422">
        <f t="shared" si="15"/>
        <v>0</v>
      </c>
      <c r="AG107" s="412"/>
      <c r="AH107" s="412"/>
      <c r="AI107" s="412"/>
      <c r="AJ107" s="423"/>
      <c r="AK107" s="423"/>
      <c r="AL107" s="423"/>
      <c r="AM107" s="423"/>
      <c r="AN107" s="421"/>
      <c r="AO107" s="421"/>
      <c r="AP107" s="421"/>
      <c r="AQ107" s="421"/>
      <c r="AS107" s="417"/>
      <c r="AT107" s="417"/>
      <c r="AU107" s="417"/>
      <c r="AV107" s="417"/>
      <c r="AW107" s="417"/>
      <c r="AX107" s="417"/>
      <c r="AY107" s="417"/>
      <c r="AZ107" s="417"/>
      <c r="BA107" s="417"/>
      <c r="BB107" s="417"/>
      <c r="BC107" s="417"/>
      <c r="BD107" s="417"/>
      <c r="BE107" s="417"/>
      <c r="BF107" s="417"/>
      <c r="BG107" s="88"/>
    </row>
    <row r="108" spans="2:59" x14ac:dyDescent="0.4">
      <c r="B108" s="355"/>
      <c r="C108" s="356"/>
      <c r="D108" s="356"/>
      <c r="E108" s="356"/>
      <c r="F108" s="356"/>
      <c r="G108" s="356"/>
      <c r="H108" s="356"/>
      <c r="I108" s="356"/>
      <c r="J108" s="356"/>
      <c r="K108" s="356"/>
      <c r="L108" s="357"/>
      <c r="M108" s="354"/>
      <c r="N108" s="354"/>
      <c r="O108" s="354"/>
      <c r="P108" s="354"/>
      <c r="Q108" s="354"/>
      <c r="R108" s="354"/>
      <c r="S108" s="354"/>
      <c r="T108" s="354"/>
      <c r="U108" s="354"/>
      <c r="V108" s="418"/>
      <c r="W108" s="419"/>
      <c r="X108" s="419"/>
      <c r="Y108" s="419"/>
      <c r="Z108" s="419"/>
      <c r="AA108" s="420"/>
      <c r="AB108" s="421"/>
      <c r="AC108" s="421"/>
      <c r="AD108" s="421"/>
      <c r="AE108" s="421"/>
      <c r="AF108" s="422">
        <f t="shared" si="15"/>
        <v>0</v>
      </c>
      <c r="AG108" s="412"/>
      <c r="AH108" s="412"/>
      <c r="AI108" s="412"/>
      <c r="AJ108" s="423"/>
      <c r="AK108" s="423"/>
      <c r="AL108" s="423"/>
      <c r="AM108" s="423"/>
      <c r="AN108" s="421"/>
      <c r="AO108" s="421"/>
      <c r="AP108" s="421"/>
      <c r="AQ108" s="421"/>
      <c r="AS108" s="417"/>
      <c r="AT108" s="417"/>
      <c r="AU108" s="417"/>
      <c r="AV108" s="417"/>
      <c r="AW108" s="417"/>
      <c r="AX108" s="417"/>
      <c r="AY108" s="417"/>
      <c r="AZ108" s="417"/>
      <c r="BA108" s="417"/>
      <c r="BB108" s="417"/>
      <c r="BC108" s="417"/>
      <c r="BD108" s="417"/>
      <c r="BE108" s="417"/>
      <c r="BF108" s="417"/>
      <c r="BG108" s="88"/>
    </row>
    <row r="109" spans="2:59" x14ac:dyDescent="0.4">
      <c r="B109" s="355"/>
      <c r="C109" s="356"/>
      <c r="D109" s="356"/>
      <c r="E109" s="356"/>
      <c r="F109" s="356"/>
      <c r="G109" s="356"/>
      <c r="H109" s="356"/>
      <c r="I109" s="356"/>
      <c r="J109" s="356"/>
      <c r="K109" s="356"/>
      <c r="L109" s="357"/>
      <c r="M109" s="354"/>
      <c r="N109" s="354"/>
      <c r="O109" s="354"/>
      <c r="P109" s="354"/>
      <c r="Q109" s="354"/>
      <c r="R109" s="354"/>
      <c r="S109" s="354"/>
      <c r="T109" s="354"/>
      <c r="U109" s="354"/>
      <c r="V109" s="418"/>
      <c r="W109" s="419"/>
      <c r="X109" s="419"/>
      <c r="Y109" s="419"/>
      <c r="Z109" s="419"/>
      <c r="AA109" s="420"/>
      <c r="AB109" s="421"/>
      <c r="AC109" s="421"/>
      <c r="AD109" s="421"/>
      <c r="AE109" s="421"/>
      <c r="AF109" s="422">
        <f t="shared" si="15"/>
        <v>0</v>
      </c>
      <c r="AG109" s="412"/>
      <c r="AH109" s="412"/>
      <c r="AI109" s="412"/>
      <c r="AJ109" s="423"/>
      <c r="AK109" s="423"/>
      <c r="AL109" s="423"/>
      <c r="AM109" s="423"/>
      <c r="AN109" s="421"/>
      <c r="AO109" s="421"/>
      <c r="AP109" s="421"/>
      <c r="AQ109" s="421"/>
      <c r="AS109" s="417"/>
      <c r="AT109" s="417"/>
      <c r="AU109" s="417"/>
      <c r="AV109" s="417"/>
      <c r="AW109" s="417"/>
      <c r="AX109" s="417"/>
      <c r="AY109" s="417"/>
      <c r="AZ109" s="417"/>
      <c r="BA109" s="417"/>
      <c r="BB109" s="417"/>
      <c r="BC109" s="417"/>
      <c r="BD109" s="417"/>
      <c r="BE109" s="417"/>
      <c r="BF109" s="417"/>
      <c r="BG109" s="88"/>
    </row>
    <row r="110" spans="2:59" x14ac:dyDescent="0.4">
      <c r="B110" s="355"/>
      <c r="C110" s="356"/>
      <c r="D110" s="356"/>
      <c r="E110" s="356"/>
      <c r="F110" s="356"/>
      <c r="G110" s="356"/>
      <c r="H110" s="356"/>
      <c r="I110" s="356"/>
      <c r="J110" s="356"/>
      <c r="K110" s="356"/>
      <c r="L110" s="357"/>
      <c r="M110" s="354"/>
      <c r="N110" s="354"/>
      <c r="O110" s="354"/>
      <c r="P110" s="354"/>
      <c r="Q110" s="354"/>
      <c r="R110" s="354"/>
      <c r="S110" s="354"/>
      <c r="T110" s="354"/>
      <c r="U110" s="354"/>
      <c r="V110" s="418"/>
      <c r="W110" s="419"/>
      <c r="X110" s="419"/>
      <c r="Y110" s="419"/>
      <c r="Z110" s="419"/>
      <c r="AA110" s="420"/>
      <c r="AB110" s="421"/>
      <c r="AC110" s="421"/>
      <c r="AD110" s="421"/>
      <c r="AE110" s="421"/>
      <c r="AF110" s="422">
        <f t="shared" si="15"/>
        <v>0</v>
      </c>
      <c r="AG110" s="412"/>
      <c r="AH110" s="412"/>
      <c r="AI110" s="412"/>
      <c r="AJ110" s="423"/>
      <c r="AK110" s="423"/>
      <c r="AL110" s="423"/>
      <c r="AM110" s="423"/>
      <c r="AN110" s="421"/>
      <c r="AO110" s="421"/>
      <c r="AP110" s="421"/>
      <c r="AQ110" s="421"/>
      <c r="AS110" s="417"/>
      <c r="AT110" s="417"/>
      <c r="AU110" s="417"/>
      <c r="AV110" s="417"/>
      <c r="AW110" s="417"/>
      <c r="AX110" s="417"/>
      <c r="AY110" s="417"/>
      <c r="AZ110" s="417"/>
      <c r="BA110" s="417"/>
      <c r="BB110" s="417"/>
      <c r="BC110" s="417"/>
      <c r="BD110" s="417"/>
      <c r="BE110" s="417"/>
      <c r="BF110" s="417"/>
      <c r="BG110" s="88"/>
    </row>
    <row r="111" spans="2:59" x14ac:dyDescent="0.4">
      <c r="B111" s="355"/>
      <c r="C111" s="356"/>
      <c r="D111" s="356"/>
      <c r="E111" s="356"/>
      <c r="F111" s="356"/>
      <c r="G111" s="356"/>
      <c r="H111" s="356"/>
      <c r="I111" s="356"/>
      <c r="J111" s="356"/>
      <c r="K111" s="356"/>
      <c r="L111" s="357"/>
      <c r="M111" s="354"/>
      <c r="N111" s="354"/>
      <c r="O111" s="354"/>
      <c r="P111" s="354"/>
      <c r="Q111" s="354"/>
      <c r="R111" s="354"/>
      <c r="S111" s="354"/>
      <c r="T111" s="354"/>
      <c r="U111" s="354"/>
      <c r="V111" s="418"/>
      <c r="W111" s="419"/>
      <c r="X111" s="419"/>
      <c r="Y111" s="419"/>
      <c r="Z111" s="419"/>
      <c r="AA111" s="420"/>
      <c r="AB111" s="421"/>
      <c r="AC111" s="421"/>
      <c r="AD111" s="421"/>
      <c r="AE111" s="421"/>
      <c r="AF111" s="422">
        <f t="shared" si="15"/>
        <v>0</v>
      </c>
      <c r="AG111" s="412"/>
      <c r="AH111" s="412"/>
      <c r="AI111" s="412"/>
      <c r="AJ111" s="423"/>
      <c r="AK111" s="423"/>
      <c r="AL111" s="423"/>
      <c r="AM111" s="423"/>
      <c r="AN111" s="421"/>
      <c r="AO111" s="421"/>
      <c r="AP111" s="421"/>
      <c r="AQ111" s="421"/>
      <c r="AS111" s="417"/>
      <c r="AT111" s="417"/>
      <c r="AU111" s="417"/>
      <c r="AV111" s="417"/>
      <c r="AW111" s="417"/>
      <c r="AX111" s="417"/>
      <c r="AY111" s="417"/>
      <c r="AZ111" s="417"/>
      <c r="BA111" s="417"/>
      <c r="BB111" s="417"/>
      <c r="BC111" s="417"/>
      <c r="BD111" s="417"/>
      <c r="BE111" s="417"/>
      <c r="BF111" s="417"/>
      <c r="BG111" s="88"/>
    </row>
    <row r="112" spans="2:59" x14ac:dyDescent="0.4">
      <c r="B112" s="355"/>
      <c r="C112" s="356"/>
      <c r="D112" s="356"/>
      <c r="E112" s="356"/>
      <c r="F112" s="356"/>
      <c r="G112" s="356"/>
      <c r="H112" s="356"/>
      <c r="I112" s="356"/>
      <c r="J112" s="356"/>
      <c r="K112" s="356"/>
      <c r="L112" s="357"/>
      <c r="M112" s="354"/>
      <c r="N112" s="354"/>
      <c r="O112" s="354"/>
      <c r="P112" s="354"/>
      <c r="Q112" s="354"/>
      <c r="R112" s="354"/>
      <c r="S112" s="354"/>
      <c r="T112" s="354"/>
      <c r="U112" s="354"/>
      <c r="V112" s="418"/>
      <c r="W112" s="419"/>
      <c r="X112" s="419"/>
      <c r="Y112" s="419"/>
      <c r="Z112" s="419"/>
      <c r="AA112" s="420"/>
      <c r="AB112" s="421"/>
      <c r="AC112" s="421"/>
      <c r="AD112" s="421"/>
      <c r="AE112" s="421"/>
      <c r="AF112" s="422">
        <f t="shared" si="15"/>
        <v>0</v>
      </c>
      <c r="AG112" s="412"/>
      <c r="AH112" s="412"/>
      <c r="AI112" s="412"/>
      <c r="AJ112" s="423"/>
      <c r="AK112" s="423"/>
      <c r="AL112" s="423"/>
      <c r="AM112" s="423"/>
      <c r="AN112" s="421"/>
      <c r="AO112" s="421"/>
      <c r="AP112" s="421"/>
      <c r="AQ112" s="421"/>
      <c r="AS112" s="417"/>
      <c r="AT112" s="417"/>
      <c r="AU112" s="417"/>
      <c r="AV112" s="417"/>
      <c r="AW112" s="417"/>
      <c r="AX112" s="417"/>
      <c r="AY112" s="417"/>
      <c r="AZ112" s="417"/>
      <c r="BA112" s="417"/>
      <c r="BB112" s="417"/>
      <c r="BC112" s="417"/>
      <c r="BD112" s="417"/>
      <c r="BE112" s="417"/>
      <c r="BF112" s="417"/>
      <c r="BG112" s="88"/>
    </row>
    <row r="113" spans="2:99" x14ac:dyDescent="0.4">
      <c r="B113" s="355"/>
      <c r="C113" s="356"/>
      <c r="D113" s="356"/>
      <c r="E113" s="356"/>
      <c r="F113" s="356"/>
      <c r="G113" s="356"/>
      <c r="H113" s="356"/>
      <c r="I113" s="356"/>
      <c r="J113" s="356"/>
      <c r="K113" s="356"/>
      <c r="L113" s="357"/>
      <c r="M113" s="354"/>
      <c r="N113" s="354"/>
      <c r="O113" s="354"/>
      <c r="P113" s="354"/>
      <c r="Q113" s="354"/>
      <c r="R113" s="354"/>
      <c r="S113" s="354"/>
      <c r="T113" s="354"/>
      <c r="U113" s="354"/>
      <c r="V113" s="418"/>
      <c r="W113" s="419"/>
      <c r="X113" s="419"/>
      <c r="Y113" s="419"/>
      <c r="Z113" s="419"/>
      <c r="AA113" s="420"/>
      <c r="AB113" s="421"/>
      <c r="AC113" s="421"/>
      <c r="AD113" s="421"/>
      <c r="AE113" s="421"/>
      <c r="AF113" s="422">
        <f t="shared" si="15"/>
        <v>0</v>
      </c>
      <c r="AG113" s="412"/>
      <c r="AH113" s="412"/>
      <c r="AI113" s="412"/>
      <c r="AJ113" s="423"/>
      <c r="AK113" s="423"/>
      <c r="AL113" s="423"/>
      <c r="AM113" s="423"/>
      <c r="AN113" s="421"/>
      <c r="AO113" s="421"/>
      <c r="AP113" s="421"/>
      <c r="AQ113" s="421"/>
      <c r="AS113" s="417"/>
      <c r="AT113" s="417"/>
      <c r="AU113" s="417"/>
      <c r="AV113" s="417"/>
      <c r="AW113" s="417"/>
      <c r="AX113" s="417"/>
      <c r="AY113" s="417"/>
      <c r="AZ113" s="417"/>
      <c r="BA113" s="417"/>
      <c r="BB113" s="417"/>
      <c r="BC113" s="417"/>
      <c r="BD113" s="417"/>
      <c r="BE113" s="417"/>
      <c r="BF113" s="417"/>
      <c r="BG113" s="88"/>
    </row>
    <row r="114" spans="2:99" x14ac:dyDescent="0.4">
      <c r="B114" s="355"/>
      <c r="C114" s="356"/>
      <c r="D114" s="356"/>
      <c r="E114" s="356"/>
      <c r="F114" s="356"/>
      <c r="G114" s="356"/>
      <c r="H114" s="356"/>
      <c r="I114" s="356"/>
      <c r="J114" s="356"/>
      <c r="K114" s="356"/>
      <c r="L114" s="357"/>
      <c r="M114" s="354"/>
      <c r="N114" s="354"/>
      <c r="O114" s="354"/>
      <c r="P114" s="354"/>
      <c r="Q114" s="354"/>
      <c r="R114" s="354"/>
      <c r="S114" s="354"/>
      <c r="T114" s="354"/>
      <c r="U114" s="354"/>
      <c r="V114" s="418"/>
      <c r="W114" s="419"/>
      <c r="X114" s="419"/>
      <c r="Y114" s="419"/>
      <c r="Z114" s="419"/>
      <c r="AA114" s="420"/>
      <c r="AB114" s="421"/>
      <c r="AC114" s="421"/>
      <c r="AD114" s="421"/>
      <c r="AE114" s="421"/>
      <c r="AF114" s="422">
        <f t="shared" si="15"/>
        <v>0</v>
      </c>
      <c r="AG114" s="412"/>
      <c r="AH114" s="412"/>
      <c r="AI114" s="412"/>
      <c r="AJ114" s="423"/>
      <c r="AK114" s="423"/>
      <c r="AL114" s="423"/>
      <c r="AM114" s="423"/>
      <c r="AN114" s="421"/>
      <c r="AO114" s="421"/>
      <c r="AP114" s="421"/>
      <c r="AQ114" s="421"/>
      <c r="AS114" s="417"/>
      <c r="AT114" s="417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417"/>
      <c r="BF114" s="417"/>
      <c r="BG114" s="88"/>
    </row>
    <row r="115" spans="2:99" x14ac:dyDescent="0.4">
      <c r="B115" s="355"/>
      <c r="C115" s="356"/>
      <c r="D115" s="356"/>
      <c r="E115" s="356"/>
      <c r="F115" s="356"/>
      <c r="G115" s="356"/>
      <c r="H115" s="356"/>
      <c r="I115" s="356"/>
      <c r="J115" s="356"/>
      <c r="K115" s="356"/>
      <c r="L115" s="357"/>
      <c r="M115" s="354"/>
      <c r="N115" s="354"/>
      <c r="O115" s="354"/>
      <c r="P115" s="354"/>
      <c r="Q115" s="354"/>
      <c r="R115" s="354"/>
      <c r="S115" s="354"/>
      <c r="T115" s="354"/>
      <c r="U115" s="354"/>
      <c r="V115" s="418"/>
      <c r="W115" s="419"/>
      <c r="X115" s="419"/>
      <c r="Y115" s="419"/>
      <c r="Z115" s="419"/>
      <c r="AA115" s="420"/>
      <c r="AB115" s="421"/>
      <c r="AC115" s="421"/>
      <c r="AD115" s="421"/>
      <c r="AE115" s="421"/>
      <c r="AF115" s="422">
        <f t="shared" si="15"/>
        <v>0</v>
      </c>
      <c r="AG115" s="412"/>
      <c r="AH115" s="412"/>
      <c r="AI115" s="412"/>
      <c r="AJ115" s="423"/>
      <c r="AK115" s="423"/>
      <c r="AL115" s="423"/>
      <c r="AM115" s="423"/>
      <c r="AN115" s="421"/>
      <c r="AO115" s="421"/>
      <c r="AP115" s="421"/>
      <c r="AQ115" s="421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88"/>
    </row>
    <row r="116" spans="2:99" x14ac:dyDescent="0.4">
      <c r="B116" s="355"/>
      <c r="C116" s="356"/>
      <c r="D116" s="356"/>
      <c r="E116" s="356"/>
      <c r="F116" s="356"/>
      <c r="G116" s="356"/>
      <c r="H116" s="356"/>
      <c r="I116" s="356"/>
      <c r="J116" s="356"/>
      <c r="K116" s="356"/>
      <c r="L116" s="357"/>
      <c r="M116" s="354"/>
      <c r="N116" s="354"/>
      <c r="O116" s="354"/>
      <c r="P116" s="354"/>
      <c r="Q116" s="354"/>
      <c r="R116" s="354"/>
      <c r="S116" s="354"/>
      <c r="T116" s="354"/>
      <c r="U116" s="354"/>
      <c r="V116" s="418"/>
      <c r="W116" s="419"/>
      <c r="X116" s="419"/>
      <c r="Y116" s="419"/>
      <c r="Z116" s="419"/>
      <c r="AA116" s="420"/>
      <c r="AB116" s="421"/>
      <c r="AC116" s="421"/>
      <c r="AD116" s="421"/>
      <c r="AE116" s="421"/>
      <c r="AF116" s="422">
        <f t="shared" si="15"/>
        <v>0</v>
      </c>
      <c r="AG116" s="412"/>
      <c r="AH116" s="412"/>
      <c r="AI116" s="412"/>
      <c r="AJ116" s="423"/>
      <c r="AK116" s="423"/>
      <c r="AL116" s="423"/>
      <c r="AM116" s="423"/>
      <c r="AN116" s="421"/>
      <c r="AO116" s="421"/>
      <c r="AP116" s="421"/>
      <c r="AQ116" s="421"/>
      <c r="AS116" s="417"/>
      <c r="AT116" s="417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417"/>
      <c r="BF116" s="417"/>
      <c r="BG116" s="88"/>
    </row>
    <row r="117" spans="2:99" x14ac:dyDescent="0.4">
      <c r="B117" s="355"/>
      <c r="C117" s="356"/>
      <c r="D117" s="356"/>
      <c r="E117" s="356"/>
      <c r="F117" s="356"/>
      <c r="G117" s="356"/>
      <c r="H117" s="356"/>
      <c r="I117" s="356"/>
      <c r="J117" s="356"/>
      <c r="K117" s="356"/>
      <c r="L117" s="357"/>
      <c r="M117" s="354"/>
      <c r="N117" s="354"/>
      <c r="O117" s="354"/>
      <c r="P117" s="354"/>
      <c r="Q117" s="354"/>
      <c r="R117" s="354"/>
      <c r="S117" s="354"/>
      <c r="T117" s="354"/>
      <c r="U117" s="354"/>
      <c r="V117" s="418"/>
      <c r="W117" s="419"/>
      <c r="X117" s="419"/>
      <c r="Y117" s="419"/>
      <c r="Z117" s="419"/>
      <c r="AA117" s="420"/>
      <c r="AB117" s="421"/>
      <c r="AC117" s="421"/>
      <c r="AD117" s="421"/>
      <c r="AE117" s="421"/>
      <c r="AF117" s="422">
        <f t="shared" si="15"/>
        <v>0</v>
      </c>
      <c r="AG117" s="412"/>
      <c r="AH117" s="412"/>
      <c r="AI117" s="412"/>
      <c r="AJ117" s="423"/>
      <c r="AK117" s="423"/>
      <c r="AL117" s="423"/>
      <c r="AM117" s="423"/>
      <c r="AN117" s="421"/>
      <c r="AO117" s="421"/>
      <c r="AP117" s="421"/>
      <c r="AQ117" s="421"/>
      <c r="AS117" s="417"/>
      <c r="AT117" s="417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417"/>
      <c r="BF117" s="417"/>
      <c r="BG117" s="88"/>
    </row>
    <row r="118" spans="2:99" s="90" customFormat="1" x14ac:dyDescent="0.4">
      <c r="B118" s="89"/>
    </row>
    <row r="119" spans="2:99" ht="17.25" thickBot="1" x14ac:dyDescent="0.45">
      <c r="B119" s="403" t="s">
        <v>226</v>
      </c>
      <c r="C119" s="403"/>
      <c r="D119" s="403"/>
      <c r="E119" s="403"/>
      <c r="F119" s="403"/>
      <c r="G119" s="403"/>
      <c r="H119" s="403"/>
      <c r="I119" s="403"/>
      <c r="J119" s="403"/>
      <c r="K119" s="403"/>
      <c r="L119" s="403"/>
      <c r="M119" s="403"/>
      <c r="N119" s="403"/>
      <c r="O119" s="403"/>
      <c r="P119" s="403"/>
      <c r="Q119" s="403"/>
      <c r="R119" s="403"/>
      <c r="S119" s="403"/>
      <c r="T119" s="403"/>
      <c r="U119" s="403"/>
      <c r="V119" s="403"/>
      <c r="W119" s="403"/>
      <c r="X119" s="403"/>
      <c r="Y119" s="403"/>
      <c r="Z119" s="403"/>
      <c r="AA119" s="403"/>
      <c r="AB119" s="403"/>
      <c r="AC119" s="403"/>
      <c r="AD119" s="403"/>
      <c r="AE119" s="403"/>
      <c r="AF119" s="403"/>
      <c r="AG119" s="403"/>
      <c r="AH119" s="403"/>
      <c r="AI119" s="403"/>
      <c r="AJ119" s="403"/>
      <c r="AK119" s="403"/>
      <c r="AL119" s="403"/>
      <c r="AM119" s="403"/>
      <c r="AN119" s="403"/>
      <c r="AO119" s="403"/>
      <c r="AP119" s="403"/>
      <c r="AQ119" s="403"/>
      <c r="AR119" s="403"/>
      <c r="AS119" s="403"/>
      <c r="AT119" s="403"/>
      <c r="AU119" s="403"/>
      <c r="AV119" s="403"/>
      <c r="AW119" s="403"/>
      <c r="AX119" s="403"/>
      <c r="AY119" s="403"/>
      <c r="AZ119" s="403"/>
      <c r="BA119" s="403"/>
      <c r="BB119" s="403"/>
      <c r="BC119" s="403"/>
      <c r="BD119" s="403"/>
      <c r="BE119" s="403"/>
      <c r="BF119" s="403"/>
      <c r="BG119" s="403"/>
      <c r="BH119" s="403"/>
    </row>
    <row r="120" spans="2:99" ht="18.75" customHeight="1" x14ac:dyDescent="0.4">
      <c r="B120" s="403" t="s">
        <v>227</v>
      </c>
      <c r="C120" s="403"/>
      <c r="D120" s="403"/>
      <c r="E120" s="403"/>
      <c r="F120" s="403"/>
      <c r="G120" s="403"/>
      <c r="H120" s="403"/>
      <c r="I120" s="403"/>
      <c r="J120" s="403"/>
      <c r="K120" s="403"/>
      <c r="L120" s="403"/>
      <c r="M120" s="403"/>
      <c r="N120" s="424" t="s">
        <v>228</v>
      </c>
      <c r="O120" s="425"/>
      <c r="P120" s="425"/>
      <c r="Q120" s="425"/>
      <c r="R120" s="425"/>
      <c r="S120" s="426"/>
      <c r="T120" s="424" t="s">
        <v>229</v>
      </c>
      <c r="U120" s="425"/>
      <c r="V120" s="425"/>
      <c r="W120" s="425"/>
      <c r="X120" s="425"/>
      <c r="Y120" s="425"/>
      <c r="Z120" s="425"/>
      <c r="AA120" s="426"/>
      <c r="AB120" s="424" t="s">
        <v>230</v>
      </c>
      <c r="AC120" s="425"/>
      <c r="AD120" s="425"/>
      <c r="AE120" s="425"/>
      <c r="AF120" s="425"/>
      <c r="AG120" s="425"/>
      <c r="AH120" s="425"/>
      <c r="AI120" s="425"/>
      <c r="AJ120" s="425"/>
      <c r="AK120" s="425"/>
      <c r="AL120" s="425"/>
      <c r="AM120" s="425"/>
      <c r="AN120" s="425"/>
      <c r="AO120" s="425"/>
      <c r="AP120" s="425"/>
      <c r="AQ120" s="426"/>
      <c r="AR120" s="424" t="s">
        <v>231</v>
      </c>
      <c r="AS120" s="425"/>
      <c r="AT120" s="425"/>
      <c r="AU120" s="425"/>
      <c r="AV120" s="425"/>
      <c r="AW120" s="425"/>
      <c r="AX120" s="425"/>
      <c r="AY120" s="425"/>
      <c r="AZ120" s="425"/>
      <c r="BA120" s="425"/>
      <c r="BB120" s="425"/>
      <c r="BC120" s="425"/>
      <c r="BD120" s="425"/>
      <c r="BE120" s="425"/>
      <c r="BF120" s="425"/>
      <c r="BG120" s="426"/>
      <c r="BH120" s="424" t="s">
        <v>232</v>
      </c>
      <c r="BI120" s="425"/>
      <c r="BJ120" s="425"/>
      <c r="BK120" s="425"/>
      <c r="BL120" s="425"/>
      <c r="BM120" s="425"/>
      <c r="BN120" s="425"/>
      <c r="BO120" s="425"/>
      <c r="BP120" s="425"/>
      <c r="BQ120" s="425"/>
      <c r="BR120" s="425"/>
      <c r="BS120" s="425"/>
      <c r="BT120" s="425"/>
      <c r="BU120" s="425"/>
      <c r="BV120" s="425"/>
      <c r="BW120" s="425"/>
      <c r="BX120" s="425"/>
      <c r="BY120" s="425"/>
      <c r="BZ120" s="425"/>
      <c r="CA120" s="425"/>
      <c r="CB120" s="425"/>
      <c r="CC120" s="425"/>
      <c r="CD120" s="425"/>
      <c r="CE120" s="425"/>
      <c r="CF120" s="425"/>
      <c r="CG120" s="425"/>
      <c r="CH120" s="425"/>
      <c r="CI120" s="425"/>
      <c r="CJ120" s="425"/>
      <c r="CK120" s="425"/>
      <c r="CL120" s="425"/>
      <c r="CM120" s="425"/>
      <c r="CN120" s="425"/>
      <c r="CO120" s="425"/>
      <c r="CP120" s="425"/>
      <c r="CQ120" s="425"/>
      <c r="CR120" s="425"/>
      <c r="CS120" s="425"/>
      <c r="CT120" s="425"/>
      <c r="CU120" s="426"/>
    </row>
    <row r="121" spans="2:99" ht="16.5" customHeight="1" x14ac:dyDescent="0.4">
      <c r="B121" s="345" t="s">
        <v>233</v>
      </c>
      <c r="C121" s="345"/>
      <c r="D121" s="345"/>
      <c r="E121" s="345"/>
      <c r="F121" s="345"/>
      <c r="G121" s="345"/>
      <c r="H121" s="345"/>
      <c r="I121" s="345"/>
      <c r="J121" s="345"/>
      <c r="K121" s="345"/>
      <c r="L121" s="345"/>
      <c r="M121" s="347"/>
      <c r="N121" s="439" t="s">
        <v>234</v>
      </c>
      <c r="O121" s="345"/>
      <c r="P121" s="345"/>
      <c r="Q121" s="345" t="s">
        <v>235</v>
      </c>
      <c r="R121" s="345"/>
      <c r="S121" s="427"/>
      <c r="T121" s="440" t="s">
        <v>62</v>
      </c>
      <c r="U121" s="441"/>
      <c r="V121" s="441"/>
      <c r="W121" s="441"/>
      <c r="X121" s="441" t="s">
        <v>63</v>
      </c>
      <c r="Y121" s="441"/>
      <c r="Z121" s="441"/>
      <c r="AA121" s="442"/>
      <c r="AB121" s="438" t="s">
        <v>55</v>
      </c>
      <c r="AC121" s="435"/>
      <c r="AD121" s="435"/>
      <c r="AE121" s="435"/>
      <c r="AF121" s="435" t="s">
        <v>51</v>
      </c>
      <c r="AG121" s="435"/>
      <c r="AH121" s="435"/>
      <c r="AI121" s="435"/>
      <c r="AJ121" s="435" t="s">
        <v>236</v>
      </c>
      <c r="AK121" s="435"/>
      <c r="AL121" s="435"/>
      <c r="AM121" s="435"/>
      <c r="AN121" s="435" t="s">
        <v>148</v>
      </c>
      <c r="AO121" s="435"/>
      <c r="AP121" s="435"/>
      <c r="AQ121" s="436"/>
      <c r="AR121" s="438" t="s">
        <v>237</v>
      </c>
      <c r="AS121" s="435"/>
      <c r="AT121" s="435"/>
      <c r="AU121" s="435"/>
      <c r="AV121" s="435" t="s">
        <v>51</v>
      </c>
      <c r="AW121" s="435"/>
      <c r="AX121" s="435"/>
      <c r="AY121" s="435"/>
      <c r="AZ121" s="435" t="s">
        <v>238</v>
      </c>
      <c r="BA121" s="435"/>
      <c r="BB121" s="435"/>
      <c r="BC121" s="435"/>
      <c r="BD121" s="435" t="s">
        <v>148</v>
      </c>
      <c r="BE121" s="435"/>
      <c r="BF121" s="435"/>
      <c r="BG121" s="436"/>
      <c r="BH121" s="437" t="s">
        <v>239</v>
      </c>
      <c r="BI121" s="348"/>
      <c r="BJ121" s="349"/>
      <c r="BK121" s="347" t="s">
        <v>240</v>
      </c>
      <c r="BL121" s="348"/>
      <c r="BM121" s="349"/>
      <c r="BN121" s="347" t="s">
        <v>241</v>
      </c>
      <c r="BO121" s="348"/>
      <c r="BP121" s="349"/>
      <c r="BQ121" s="347" t="s">
        <v>242</v>
      </c>
      <c r="BR121" s="348"/>
      <c r="BS121" s="349"/>
      <c r="BT121" s="345" t="s">
        <v>243</v>
      </c>
      <c r="BU121" s="345"/>
      <c r="BV121" s="345"/>
      <c r="BW121" s="345"/>
      <c r="BX121" s="345" t="s">
        <v>244</v>
      </c>
      <c r="BY121" s="345"/>
      <c r="BZ121" s="345"/>
      <c r="CA121" s="345"/>
      <c r="CB121" s="345" t="s">
        <v>51</v>
      </c>
      <c r="CC121" s="345"/>
      <c r="CD121" s="345"/>
      <c r="CE121" s="345"/>
      <c r="CF121" s="345" t="s">
        <v>79</v>
      </c>
      <c r="CG121" s="345"/>
      <c r="CH121" s="345"/>
      <c r="CI121" s="345"/>
      <c r="CJ121" s="345" t="s">
        <v>80</v>
      </c>
      <c r="CK121" s="345"/>
      <c r="CL121" s="345"/>
      <c r="CM121" s="345"/>
      <c r="CN121" s="345"/>
      <c r="CO121" s="345"/>
      <c r="CP121" s="345"/>
      <c r="CQ121" s="345"/>
      <c r="CR121" s="345" t="s">
        <v>245</v>
      </c>
      <c r="CS121" s="345"/>
      <c r="CT121" s="345"/>
      <c r="CU121" s="427"/>
    </row>
    <row r="122" spans="2:99" x14ac:dyDescent="0.4">
      <c r="B122" s="354"/>
      <c r="C122" s="354"/>
      <c r="D122" s="354"/>
      <c r="E122" s="354"/>
      <c r="F122" s="354"/>
      <c r="G122" s="354"/>
      <c r="H122" s="354"/>
      <c r="I122" s="354"/>
      <c r="J122" s="354"/>
      <c r="K122" s="354"/>
      <c r="L122" s="354"/>
      <c r="M122" s="350"/>
      <c r="N122" s="428"/>
      <c r="O122" s="429"/>
      <c r="P122" s="429"/>
      <c r="Q122" s="429"/>
      <c r="R122" s="429"/>
      <c r="S122" s="430"/>
      <c r="T122" s="431"/>
      <c r="U122" s="432"/>
      <c r="V122" s="432"/>
      <c r="W122" s="432"/>
      <c r="X122" s="433"/>
      <c r="Y122" s="433"/>
      <c r="Z122" s="433"/>
      <c r="AA122" s="434"/>
      <c r="AB122" s="453"/>
      <c r="AC122" s="444"/>
      <c r="AD122" s="444"/>
      <c r="AE122" s="444"/>
      <c r="AF122" s="444"/>
      <c r="AG122" s="444"/>
      <c r="AH122" s="444"/>
      <c r="AI122" s="444"/>
      <c r="AJ122" s="446">
        <f>AB122</f>
        <v>0</v>
      </c>
      <c r="AK122" s="446"/>
      <c r="AL122" s="446"/>
      <c r="AM122" s="446"/>
      <c r="AN122" s="443" t="str">
        <f>IF(T122="","",AJ122-AF122)</f>
        <v/>
      </c>
      <c r="AO122" s="443"/>
      <c r="AP122" s="443"/>
      <c r="AQ122" s="454"/>
      <c r="AR122" s="453"/>
      <c r="AS122" s="444"/>
      <c r="AT122" s="444"/>
      <c r="AU122" s="444"/>
      <c r="AV122" s="455"/>
      <c r="AW122" s="455"/>
      <c r="AX122" s="455"/>
      <c r="AY122" s="455"/>
      <c r="AZ122" s="446">
        <f>AR122</f>
        <v>0</v>
      </c>
      <c r="BA122" s="446"/>
      <c r="BB122" s="446"/>
      <c r="BC122" s="446"/>
      <c r="BD122" s="447" t="str">
        <f>IF(T122="","",AZ122-AV122)</f>
        <v/>
      </c>
      <c r="BE122" s="447"/>
      <c r="BF122" s="447"/>
      <c r="BG122" s="448"/>
      <c r="BH122" s="449"/>
      <c r="BI122" s="450"/>
      <c r="BJ122" s="451"/>
      <c r="BK122" s="452"/>
      <c r="BL122" s="450"/>
      <c r="BM122" s="451"/>
      <c r="BN122" s="452"/>
      <c r="BO122" s="450"/>
      <c r="BP122" s="451"/>
      <c r="BQ122" s="452"/>
      <c r="BR122" s="450"/>
      <c r="BS122" s="451"/>
      <c r="BT122" s="386">
        <f>SUM(BH122:BS122)</f>
        <v>0</v>
      </c>
      <c r="BU122" s="386"/>
      <c r="BV122" s="386"/>
      <c r="BW122" s="386"/>
      <c r="BX122" s="443">
        <f>BT122-CB122</f>
        <v>0</v>
      </c>
      <c r="BY122" s="443"/>
      <c r="BZ122" s="443"/>
      <c r="CA122" s="443"/>
      <c r="CB122" s="444"/>
      <c r="CC122" s="444"/>
      <c r="CD122" s="444"/>
      <c r="CE122" s="444"/>
      <c r="CF122" s="421"/>
      <c r="CG122" s="421"/>
      <c r="CH122" s="421"/>
      <c r="CI122" s="421"/>
      <c r="CJ122" s="421"/>
      <c r="CK122" s="421"/>
      <c r="CL122" s="421"/>
      <c r="CM122" s="421"/>
      <c r="CN122" s="421"/>
      <c r="CO122" s="421"/>
      <c r="CP122" s="421"/>
      <c r="CQ122" s="421"/>
      <c r="CR122" s="365"/>
      <c r="CS122" s="365"/>
      <c r="CT122" s="365"/>
      <c r="CU122" s="445"/>
    </row>
    <row r="123" spans="2:99" x14ac:dyDescent="0.4">
      <c r="B123" s="354"/>
      <c r="C123" s="354"/>
      <c r="D123" s="354"/>
      <c r="E123" s="354"/>
      <c r="F123" s="354"/>
      <c r="G123" s="354"/>
      <c r="H123" s="354"/>
      <c r="I123" s="354"/>
      <c r="J123" s="354"/>
      <c r="K123" s="354"/>
      <c r="L123" s="354"/>
      <c r="M123" s="350"/>
      <c r="N123" s="428"/>
      <c r="O123" s="429"/>
      <c r="P123" s="429"/>
      <c r="Q123" s="429"/>
      <c r="R123" s="429"/>
      <c r="S123" s="430"/>
      <c r="T123" s="431"/>
      <c r="U123" s="432"/>
      <c r="V123" s="432"/>
      <c r="W123" s="432"/>
      <c r="X123" s="433"/>
      <c r="Y123" s="433"/>
      <c r="Z123" s="433"/>
      <c r="AA123" s="434"/>
      <c r="AB123" s="453"/>
      <c r="AC123" s="444"/>
      <c r="AD123" s="444"/>
      <c r="AE123" s="444"/>
      <c r="AF123" s="444"/>
      <c r="AG123" s="444"/>
      <c r="AH123" s="444"/>
      <c r="AI123" s="444"/>
      <c r="AJ123" s="446">
        <f>AB123</f>
        <v>0</v>
      </c>
      <c r="AK123" s="446"/>
      <c r="AL123" s="446"/>
      <c r="AM123" s="446"/>
      <c r="AN123" s="443" t="str">
        <f>IF(T123="","",AJ123-AF123)</f>
        <v/>
      </c>
      <c r="AO123" s="443"/>
      <c r="AP123" s="443"/>
      <c r="AQ123" s="454"/>
      <c r="AR123" s="453"/>
      <c r="AS123" s="444"/>
      <c r="AT123" s="444"/>
      <c r="AU123" s="444"/>
      <c r="AV123" s="455"/>
      <c r="AW123" s="455"/>
      <c r="AX123" s="455"/>
      <c r="AY123" s="455"/>
      <c r="AZ123" s="446">
        <f>AR123</f>
        <v>0</v>
      </c>
      <c r="BA123" s="446"/>
      <c r="BB123" s="446"/>
      <c r="BC123" s="446"/>
      <c r="BD123" s="447" t="str">
        <f>IF(T122="","",AZ123-AV123)</f>
        <v/>
      </c>
      <c r="BE123" s="447"/>
      <c r="BF123" s="447"/>
      <c r="BG123" s="448"/>
      <c r="BH123" s="449"/>
      <c r="BI123" s="450"/>
      <c r="BJ123" s="451"/>
      <c r="BK123" s="452"/>
      <c r="BL123" s="450"/>
      <c r="BM123" s="451"/>
      <c r="BN123" s="452"/>
      <c r="BO123" s="450"/>
      <c r="BP123" s="451"/>
      <c r="BQ123" s="452"/>
      <c r="BR123" s="450"/>
      <c r="BS123" s="451"/>
      <c r="BT123" s="386">
        <f>SUM(BH123:BS123)</f>
        <v>0</v>
      </c>
      <c r="BU123" s="386"/>
      <c r="BV123" s="386"/>
      <c r="BW123" s="386"/>
      <c r="BX123" s="443">
        <f>BT123-CB123</f>
        <v>0</v>
      </c>
      <c r="BY123" s="443"/>
      <c r="BZ123" s="443"/>
      <c r="CA123" s="443"/>
      <c r="CB123" s="444"/>
      <c r="CC123" s="444"/>
      <c r="CD123" s="444"/>
      <c r="CE123" s="444"/>
      <c r="CF123" s="421"/>
      <c r="CG123" s="421"/>
      <c r="CH123" s="421"/>
      <c r="CI123" s="421"/>
      <c r="CJ123" s="421"/>
      <c r="CK123" s="421"/>
      <c r="CL123" s="421"/>
      <c r="CM123" s="421"/>
      <c r="CN123" s="421"/>
      <c r="CO123" s="421"/>
      <c r="CP123" s="421"/>
      <c r="CQ123" s="421"/>
      <c r="CR123" s="365"/>
      <c r="CS123" s="365"/>
      <c r="CT123" s="365"/>
      <c r="CU123" s="445"/>
    </row>
    <row r="124" spans="2:99" x14ac:dyDescent="0.4">
      <c r="B124" s="354"/>
      <c r="C124" s="354"/>
      <c r="D124" s="354"/>
      <c r="E124" s="354"/>
      <c r="F124" s="354"/>
      <c r="G124" s="354"/>
      <c r="H124" s="354"/>
      <c r="I124" s="354"/>
      <c r="J124" s="354"/>
      <c r="K124" s="354"/>
      <c r="L124" s="354"/>
      <c r="M124" s="350"/>
      <c r="N124" s="428"/>
      <c r="O124" s="429"/>
      <c r="P124" s="429"/>
      <c r="Q124" s="429"/>
      <c r="R124" s="429"/>
      <c r="S124" s="430"/>
      <c r="T124" s="431"/>
      <c r="U124" s="432"/>
      <c r="V124" s="432"/>
      <c r="W124" s="432"/>
      <c r="X124" s="433"/>
      <c r="Y124" s="433"/>
      <c r="Z124" s="433"/>
      <c r="AA124" s="434"/>
      <c r="AB124" s="453"/>
      <c r="AC124" s="444"/>
      <c r="AD124" s="444"/>
      <c r="AE124" s="444"/>
      <c r="AF124" s="444"/>
      <c r="AG124" s="444"/>
      <c r="AH124" s="444"/>
      <c r="AI124" s="444"/>
      <c r="AJ124" s="446">
        <f>AB124</f>
        <v>0</v>
      </c>
      <c r="AK124" s="446"/>
      <c r="AL124" s="446"/>
      <c r="AM124" s="446"/>
      <c r="AN124" s="443" t="str">
        <f>IF(T124="","",AJ124-AF124)</f>
        <v/>
      </c>
      <c r="AO124" s="443"/>
      <c r="AP124" s="443"/>
      <c r="AQ124" s="454"/>
      <c r="AR124" s="453"/>
      <c r="AS124" s="444"/>
      <c r="AT124" s="444"/>
      <c r="AU124" s="444"/>
      <c r="AV124" s="455"/>
      <c r="AW124" s="455"/>
      <c r="AX124" s="455"/>
      <c r="AY124" s="455"/>
      <c r="AZ124" s="446">
        <f>AR124</f>
        <v>0</v>
      </c>
      <c r="BA124" s="446"/>
      <c r="BB124" s="446"/>
      <c r="BC124" s="446"/>
      <c r="BD124" s="447" t="str">
        <f>IF(T123="","",AZ124-AV124)</f>
        <v/>
      </c>
      <c r="BE124" s="447"/>
      <c r="BF124" s="447"/>
      <c r="BG124" s="448"/>
      <c r="BH124" s="449"/>
      <c r="BI124" s="450"/>
      <c r="BJ124" s="451"/>
      <c r="BK124" s="452"/>
      <c r="BL124" s="450"/>
      <c r="BM124" s="451"/>
      <c r="BN124" s="452"/>
      <c r="BO124" s="450"/>
      <c r="BP124" s="451"/>
      <c r="BQ124" s="452"/>
      <c r="BR124" s="450"/>
      <c r="BS124" s="451"/>
      <c r="BT124" s="386">
        <f>SUM(BH124:BS124)</f>
        <v>0</v>
      </c>
      <c r="BU124" s="386"/>
      <c r="BV124" s="386"/>
      <c r="BW124" s="386"/>
      <c r="BX124" s="443">
        <f t="shared" ref="BX124:BX126" si="16">BT124-CB124</f>
        <v>0</v>
      </c>
      <c r="BY124" s="443"/>
      <c r="BZ124" s="443"/>
      <c r="CA124" s="443"/>
      <c r="CB124" s="444"/>
      <c r="CC124" s="444"/>
      <c r="CD124" s="444"/>
      <c r="CE124" s="444"/>
      <c r="CF124" s="421"/>
      <c r="CG124" s="421"/>
      <c r="CH124" s="421"/>
      <c r="CI124" s="421"/>
      <c r="CJ124" s="421"/>
      <c r="CK124" s="421"/>
      <c r="CL124" s="421"/>
      <c r="CM124" s="421"/>
      <c r="CN124" s="421"/>
      <c r="CO124" s="421"/>
      <c r="CP124" s="421"/>
      <c r="CQ124" s="421"/>
      <c r="CR124" s="365"/>
      <c r="CS124" s="365"/>
      <c r="CT124" s="365"/>
      <c r="CU124" s="445"/>
    </row>
    <row r="125" spans="2:99" x14ac:dyDescent="0.4">
      <c r="B125" s="354"/>
      <c r="C125" s="354"/>
      <c r="D125" s="354"/>
      <c r="E125" s="354"/>
      <c r="F125" s="354"/>
      <c r="G125" s="354"/>
      <c r="H125" s="354"/>
      <c r="I125" s="354"/>
      <c r="J125" s="354"/>
      <c r="K125" s="354"/>
      <c r="L125" s="354"/>
      <c r="M125" s="350"/>
      <c r="N125" s="428"/>
      <c r="O125" s="429"/>
      <c r="P125" s="429"/>
      <c r="Q125" s="429"/>
      <c r="R125" s="429"/>
      <c r="S125" s="430"/>
      <c r="T125" s="431"/>
      <c r="U125" s="432"/>
      <c r="V125" s="432"/>
      <c r="W125" s="432"/>
      <c r="X125" s="433"/>
      <c r="Y125" s="433"/>
      <c r="Z125" s="433"/>
      <c r="AA125" s="434"/>
      <c r="AB125" s="453"/>
      <c r="AC125" s="444"/>
      <c r="AD125" s="444"/>
      <c r="AE125" s="444"/>
      <c r="AF125" s="444"/>
      <c r="AG125" s="444"/>
      <c r="AH125" s="444"/>
      <c r="AI125" s="444"/>
      <c r="AJ125" s="446">
        <f>AB125</f>
        <v>0</v>
      </c>
      <c r="AK125" s="446"/>
      <c r="AL125" s="446"/>
      <c r="AM125" s="446"/>
      <c r="AN125" s="443" t="str">
        <f>IF(T125="","",AJ125-AF125)</f>
        <v/>
      </c>
      <c r="AO125" s="443"/>
      <c r="AP125" s="443"/>
      <c r="AQ125" s="454"/>
      <c r="AR125" s="453"/>
      <c r="AS125" s="444"/>
      <c r="AT125" s="444"/>
      <c r="AU125" s="444"/>
      <c r="AV125" s="455"/>
      <c r="AW125" s="455"/>
      <c r="AX125" s="455"/>
      <c r="AY125" s="455"/>
      <c r="AZ125" s="446">
        <f>AR125</f>
        <v>0</v>
      </c>
      <c r="BA125" s="446"/>
      <c r="BB125" s="446"/>
      <c r="BC125" s="446"/>
      <c r="BD125" s="447" t="str">
        <f>IF(T124="","",AZ125-AV125)</f>
        <v/>
      </c>
      <c r="BE125" s="447"/>
      <c r="BF125" s="447"/>
      <c r="BG125" s="448"/>
      <c r="BH125" s="449"/>
      <c r="BI125" s="450"/>
      <c r="BJ125" s="451"/>
      <c r="BK125" s="452"/>
      <c r="BL125" s="450"/>
      <c r="BM125" s="451"/>
      <c r="BN125" s="452"/>
      <c r="BO125" s="450"/>
      <c r="BP125" s="451"/>
      <c r="BQ125" s="452"/>
      <c r="BR125" s="450"/>
      <c r="BS125" s="451"/>
      <c r="BT125" s="386">
        <f>SUM(BH125:BS125)</f>
        <v>0</v>
      </c>
      <c r="BU125" s="386"/>
      <c r="BV125" s="386"/>
      <c r="BW125" s="386"/>
      <c r="BX125" s="443">
        <f t="shared" si="16"/>
        <v>0</v>
      </c>
      <c r="BY125" s="443"/>
      <c r="BZ125" s="443"/>
      <c r="CA125" s="443"/>
      <c r="CB125" s="444"/>
      <c r="CC125" s="444"/>
      <c r="CD125" s="444"/>
      <c r="CE125" s="444"/>
      <c r="CF125" s="421"/>
      <c r="CG125" s="421"/>
      <c r="CH125" s="421"/>
      <c r="CI125" s="421"/>
      <c r="CJ125" s="421"/>
      <c r="CK125" s="421"/>
      <c r="CL125" s="421"/>
      <c r="CM125" s="421"/>
      <c r="CN125" s="421"/>
      <c r="CO125" s="421"/>
      <c r="CP125" s="421"/>
      <c r="CQ125" s="421"/>
      <c r="CR125" s="365"/>
      <c r="CS125" s="365"/>
      <c r="CT125" s="365"/>
      <c r="CU125" s="445"/>
    </row>
    <row r="126" spans="2:99" ht="17.25" thickBot="1" x14ac:dyDescent="0.45">
      <c r="B126" s="354"/>
      <c r="C126" s="354"/>
      <c r="D126" s="354"/>
      <c r="E126" s="354"/>
      <c r="F126" s="354"/>
      <c r="G126" s="354"/>
      <c r="H126" s="354"/>
      <c r="I126" s="354"/>
      <c r="J126" s="354"/>
      <c r="K126" s="354"/>
      <c r="L126" s="354"/>
      <c r="M126" s="350"/>
      <c r="N126" s="458"/>
      <c r="O126" s="459"/>
      <c r="P126" s="459"/>
      <c r="Q126" s="459"/>
      <c r="R126" s="459"/>
      <c r="S126" s="460"/>
      <c r="T126" s="461"/>
      <c r="U126" s="462"/>
      <c r="V126" s="462"/>
      <c r="W126" s="462"/>
      <c r="X126" s="463"/>
      <c r="Y126" s="463"/>
      <c r="Z126" s="463"/>
      <c r="AA126" s="464"/>
      <c r="AB126" s="476"/>
      <c r="AC126" s="456"/>
      <c r="AD126" s="456"/>
      <c r="AE126" s="456"/>
      <c r="AF126" s="456"/>
      <c r="AG126" s="456"/>
      <c r="AH126" s="456"/>
      <c r="AI126" s="456"/>
      <c r="AJ126" s="469">
        <f>AB126</f>
        <v>0</v>
      </c>
      <c r="AK126" s="469"/>
      <c r="AL126" s="469"/>
      <c r="AM126" s="469"/>
      <c r="AN126" s="466" t="str">
        <f>IF(T126="","",AJ126-AF126)</f>
        <v/>
      </c>
      <c r="AO126" s="466"/>
      <c r="AP126" s="466"/>
      <c r="AQ126" s="477"/>
      <c r="AR126" s="476"/>
      <c r="AS126" s="456"/>
      <c r="AT126" s="456"/>
      <c r="AU126" s="456"/>
      <c r="AV126" s="478"/>
      <c r="AW126" s="478"/>
      <c r="AX126" s="478"/>
      <c r="AY126" s="478"/>
      <c r="AZ126" s="469">
        <f>AR126</f>
        <v>0</v>
      </c>
      <c r="BA126" s="469"/>
      <c r="BB126" s="469"/>
      <c r="BC126" s="469"/>
      <c r="BD126" s="470" t="str">
        <f>IF(T125="","",AZ126-AV126)</f>
        <v/>
      </c>
      <c r="BE126" s="470"/>
      <c r="BF126" s="470"/>
      <c r="BG126" s="471"/>
      <c r="BH126" s="472"/>
      <c r="BI126" s="473"/>
      <c r="BJ126" s="474"/>
      <c r="BK126" s="475"/>
      <c r="BL126" s="473"/>
      <c r="BM126" s="474"/>
      <c r="BN126" s="475"/>
      <c r="BO126" s="473"/>
      <c r="BP126" s="474"/>
      <c r="BQ126" s="475"/>
      <c r="BR126" s="473"/>
      <c r="BS126" s="474"/>
      <c r="BT126" s="465">
        <f>SUM(BH126:BS126)</f>
        <v>0</v>
      </c>
      <c r="BU126" s="465"/>
      <c r="BV126" s="465"/>
      <c r="BW126" s="465"/>
      <c r="BX126" s="466">
        <f t="shared" si="16"/>
        <v>0</v>
      </c>
      <c r="BY126" s="466"/>
      <c r="BZ126" s="466"/>
      <c r="CA126" s="466"/>
      <c r="CB126" s="456"/>
      <c r="CC126" s="456"/>
      <c r="CD126" s="456"/>
      <c r="CE126" s="456"/>
      <c r="CF126" s="457"/>
      <c r="CG126" s="457"/>
      <c r="CH126" s="457"/>
      <c r="CI126" s="457"/>
      <c r="CJ126" s="457"/>
      <c r="CK126" s="457"/>
      <c r="CL126" s="457"/>
      <c r="CM126" s="457"/>
      <c r="CN126" s="457"/>
      <c r="CO126" s="457"/>
      <c r="CP126" s="457"/>
      <c r="CQ126" s="457"/>
      <c r="CR126" s="467"/>
      <c r="CS126" s="467"/>
      <c r="CT126" s="467"/>
      <c r="CU126" s="468"/>
    </row>
    <row r="127" spans="2:99" ht="17.25" thickBot="1" x14ac:dyDescent="0.45">
      <c r="BQ127" s="92"/>
      <c r="BR127" s="92"/>
    </row>
    <row r="128" spans="2:99" ht="16.5" customHeight="1" x14ac:dyDescent="0.4">
      <c r="B128" s="403" t="s">
        <v>256</v>
      </c>
      <c r="C128" s="403"/>
      <c r="D128" s="403"/>
      <c r="E128" s="403"/>
      <c r="F128" s="403"/>
      <c r="G128" s="403"/>
      <c r="H128" s="403"/>
      <c r="I128" s="403"/>
      <c r="J128" s="403"/>
      <c r="K128" s="403"/>
      <c r="L128" s="403"/>
      <c r="M128" s="403"/>
      <c r="N128" s="424" t="s">
        <v>228</v>
      </c>
      <c r="O128" s="425"/>
      <c r="P128" s="425"/>
      <c r="Q128" s="425"/>
      <c r="R128" s="425"/>
      <c r="S128" s="426"/>
      <c r="T128" s="487" t="s">
        <v>257</v>
      </c>
      <c r="U128" s="488"/>
      <c r="V128" s="488"/>
      <c r="W128" s="488"/>
      <c r="X128" s="488"/>
      <c r="Y128" s="488"/>
      <c r="Z128" s="488"/>
      <c r="AA128" s="489"/>
      <c r="AB128" s="424" t="s">
        <v>230</v>
      </c>
      <c r="AC128" s="425"/>
      <c r="AD128" s="425"/>
      <c r="AE128" s="425"/>
      <c r="AF128" s="425"/>
      <c r="AG128" s="425"/>
      <c r="AH128" s="425"/>
      <c r="AI128" s="425"/>
      <c r="AJ128" s="425"/>
      <c r="AK128" s="425"/>
      <c r="AL128" s="425"/>
      <c r="AM128" s="425"/>
      <c r="AN128" s="425"/>
      <c r="AO128" s="425"/>
      <c r="AP128" s="425"/>
      <c r="AQ128" s="426"/>
      <c r="AR128" s="424" t="s">
        <v>258</v>
      </c>
      <c r="AS128" s="425"/>
      <c r="AT128" s="425"/>
      <c r="AU128" s="425"/>
      <c r="AV128" s="425"/>
      <c r="AW128" s="425"/>
      <c r="AX128" s="425"/>
      <c r="AY128" s="425"/>
      <c r="AZ128" s="425"/>
      <c r="BA128" s="425"/>
      <c r="BB128" s="425"/>
      <c r="BC128" s="425"/>
      <c r="BD128" s="425"/>
      <c r="BE128" s="425"/>
      <c r="BF128" s="425"/>
      <c r="BG128" s="426"/>
      <c r="BH128" s="490" t="s">
        <v>259</v>
      </c>
      <c r="BI128" s="491"/>
      <c r="BJ128" s="491"/>
      <c r="BK128" s="491"/>
      <c r="BL128" s="491"/>
      <c r="BM128" s="491"/>
      <c r="BN128" s="491"/>
      <c r="BO128" s="491"/>
      <c r="BP128" s="491"/>
      <c r="BQ128" s="491"/>
      <c r="BR128" s="491"/>
      <c r="BS128" s="491"/>
      <c r="BT128" s="491"/>
      <c r="BU128" s="492"/>
      <c r="BV128" s="484" t="s">
        <v>260</v>
      </c>
      <c r="BW128" s="484"/>
      <c r="BX128" s="484"/>
      <c r="BY128" s="484"/>
      <c r="BZ128" s="484"/>
      <c r="CA128" s="484"/>
      <c r="CB128" s="484"/>
      <c r="CC128" s="484"/>
      <c r="CD128" s="484"/>
      <c r="CE128" s="484"/>
      <c r="CF128" s="484"/>
      <c r="CG128" s="484"/>
      <c r="CH128" s="484"/>
      <c r="CI128" s="484"/>
      <c r="CJ128" s="484"/>
      <c r="CK128" s="484"/>
      <c r="CL128" s="484"/>
      <c r="CM128" s="484"/>
      <c r="CN128" s="484"/>
      <c r="CO128" s="484"/>
      <c r="CP128" s="484"/>
      <c r="CQ128" s="484"/>
      <c r="CR128" s="484"/>
      <c r="CS128" s="484"/>
      <c r="CT128" s="484"/>
      <c r="CU128" s="484"/>
    </row>
    <row r="129" spans="2:99" ht="16.5" customHeight="1" x14ac:dyDescent="0.4">
      <c r="B129" s="345" t="s">
        <v>233</v>
      </c>
      <c r="C129" s="345"/>
      <c r="D129" s="345"/>
      <c r="E129" s="345"/>
      <c r="F129" s="345"/>
      <c r="G129" s="345"/>
      <c r="H129" s="345"/>
      <c r="I129" s="345"/>
      <c r="J129" s="345"/>
      <c r="K129" s="345"/>
      <c r="L129" s="345"/>
      <c r="M129" s="347"/>
      <c r="N129" s="439" t="s">
        <v>234</v>
      </c>
      <c r="O129" s="345"/>
      <c r="P129" s="345"/>
      <c r="Q129" s="345" t="s">
        <v>235</v>
      </c>
      <c r="R129" s="345"/>
      <c r="S129" s="427"/>
      <c r="T129" s="440" t="s">
        <v>62</v>
      </c>
      <c r="U129" s="441"/>
      <c r="V129" s="441"/>
      <c r="W129" s="441"/>
      <c r="X129" s="441" t="s">
        <v>63</v>
      </c>
      <c r="Y129" s="441"/>
      <c r="Z129" s="441"/>
      <c r="AA129" s="442"/>
      <c r="AB129" s="437" t="s">
        <v>55</v>
      </c>
      <c r="AC129" s="348"/>
      <c r="AD129" s="348"/>
      <c r="AE129" s="349"/>
      <c r="AF129" s="347" t="s">
        <v>51</v>
      </c>
      <c r="AG129" s="348"/>
      <c r="AH129" s="348"/>
      <c r="AI129" s="349"/>
      <c r="AJ129" s="347" t="s">
        <v>244</v>
      </c>
      <c r="AK129" s="348"/>
      <c r="AL129" s="348"/>
      <c r="AM129" s="349"/>
      <c r="AN129" s="347" t="s">
        <v>148</v>
      </c>
      <c r="AO129" s="348"/>
      <c r="AP129" s="348"/>
      <c r="AQ129" s="486"/>
      <c r="AR129" s="437" t="s">
        <v>261</v>
      </c>
      <c r="AS129" s="348"/>
      <c r="AT129" s="348"/>
      <c r="AU129" s="349"/>
      <c r="AV129" s="345" t="s">
        <v>51</v>
      </c>
      <c r="AW129" s="345"/>
      <c r="AX129" s="345"/>
      <c r="AY129" s="345"/>
      <c r="AZ129" s="345" t="s">
        <v>3</v>
      </c>
      <c r="BA129" s="345"/>
      <c r="BB129" s="345"/>
      <c r="BC129" s="345"/>
      <c r="BD129" s="345" t="s">
        <v>262</v>
      </c>
      <c r="BE129" s="345"/>
      <c r="BF129" s="345"/>
      <c r="BG129" s="427"/>
      <c r="BH129" s="439" t="s">
        <v>263</v>
      </c>
      <c r="BI129" s="345"/>
      <c r="BJ129" s="345"/>
      <c r="BK129" s="345"/>
      <c r="BL129" s="345"/>
      <c r="BM129" s="345"/>
      <c r="BN129" s="345"/>
      <c r="BO129" s="345" t="s">
        <v>80</v>
      </c>
      <c r="BP129" s="345"/>
      <c r="BQ129" s="345"/>
      <c r="BR129" s="345"/>
      <c r="BS129" s="345"/>
      <c r="BT129" s="345"/>
      <c r="BU129" s="427"/>
      <c r="BV129" s="484"/>
      <c r="BW129" s="484"/>
      <c r="BX129" s="484"/>
      <c r="BY129" s="484"/>
      <c r="BZ129" s="484"/>
      <c r="CA129" s="484"/>
      <c r="CB129" s="484"/>
      <c r="CC129" s="484"/>
      <c r="CD129" s="484"/>
      <c r="CE129" s="484"/>
      <c r="CF129" s="484"/>
      <c r="CG129" s="484"/>
      <c r="CH129" s="484"/>
      <c r="CI129" s="484"/>
      <c r="CJ129" s="484"/>
      <c r="CK129" s="484"/>
      <c r="CL129" s="484"/>
      <c r="CM129" s="484"/>
      <c r="CN129" s="484"/>
      <c r="CO129" s="484"/>
      <c r="CP129" s="484"/>
      <c r="CQ129" s="484"/>
      <c r="CR129" s="484"/>
      <c r="CS129" s="484"/>
      <c r="CT129" s="484"/>
      <c r="CU129" s="484"/>
    </row>
    <row r="130" spans="2:99" ht="16.5" customHeight="1" x14ac:dyDescent="0.4">
      <c r="B130" s="350"/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428"/>
      <c r="O130" s="429"/>
      <c r="P130" s="429"/>
      <c r="Q130" s="429"/>
      <c r="R130" s="429"/>
      <c r="S130" s="430"/>
      <c r="T130" s="431"/>
      <c r="U130" s="432"/>
      <c r="V130" s="432"/>
      <c r="W130" s="432"/>
      <c r="X130" s="432"/>
      <c r="Y130" s="432"/>
      <c r="Z130" s="432"/>
      <c r="AA130" s="494"/>
      <c r="AB130" s="481"/>
      <c r="AC130" s="482"/>
      <c r="AD130" s="482"/>
      <c r="AE130" s="483"/>
      <c r="AF130" s="387"/>
      <c r="AG130" s="388"/>
      <c r="AH130" s="388"/>
      <c r="AI130" s="393"/>
      <c r="AJ130" s="397" t="str">
        <f>IF(T130="","",AB130)</f>
        <v/>
      </c>
      <c r="AK130" s="398"/>
      <c r="AL130" s="398"/>
      <c r="AM130" s="399"/>
      <c r="AN130" s="495" t="str">
        <f>IF(T130="","",AJ130-AF130)</f>
        <v/>
      </c>
      <c r="AO130" s="496"/>
      <c r="AP130" s="496"/>
      <c r="AQ130" s="497"/>
      <c r="AR130" s="481"/>
      <c r="AS130" s="482"/>
      <c r="AT130" s="482"/>
      <c r="AU130" s="483"/>
      <c r="AV130" s="498"/>
      <c r="AW130" s="499"/>
      <c r="AX130" s="499"/>
      <c r="AY130" s="500"/>
      <c r="AZ130" s="446" t="str">
        <f>IF(T130="","",AR130)</f>
        <v/>
      </c>
      <c r="BA130" s="446"/>
      <c r="BB130" s="446"/>
      <c r="BC130" s="446"/>
      <c r="BD130" s="501" t="str">
        <f>IF(T130="","",AR130-AV130)</f>
        <v/>
      </c>
      <c r="BE130" s="502"/>
      <c r="BF130" s="502"/>
      <c r="BG130" s="503"/>
      <c r="BH130" s="493"/>
      <c r="BI130" s="421"/>
      <c r="BJ130" s="421"/>
      <c r="BK130" s="421"/>
      <c r="BL130" s="421"/>
      <c r="BM130" s="421"/>
      <c r="BN130" s="421"/>
      <c r="BO130" s="421"/>
      <c r="BP130" s="421"/>
      <c r="BQ130" s="421"/>
      <c r="BR130" s="421"/>
      <c r="BS130" s="421"/>
      <c r="BT130" s="421"/>
      <c r="BU130" s="485"/>
      <c r="BV130" s="484"/>
      <c r="BW130" s="484"/>
      <c r="BX130" s="484"/>
      <c r="BY130" s="484"/>
      <c r="BZ130" s="484"/>
      <c r="CA130" s="484"/>
      <c r="CB130" s="484"/>
      <c r="CC130" s="484"/>
      <c r="CD130" s="484"/>
      <c r="CE130" s="484"/>
      <c r="CF130" s="484"/>
      <c r="CG130" s="484"/>
      <c r="CH130" s="484"/>
      <c r="CI130" s="484"/>
      <c r="CJ130" s="484"/>
      <c r="CK130" s="484"/>
      <c r="CL130" s="484"/>
      <c r="CM130" s="484"/>
      <c r="CN130" s="484"/>
      <c r="CO130" s="484"/>
      <c r="CP130" s="484"/>
      <c r="CQ130" s="484"/>
      <c r="CR130" s="484"/>
      <c r="CS130" s="484"/>
      <c r="CT130" s="484"/>
      <c r="CU130" s="484"/>
    </row>
    <row r="131" spans="2:99" ht="16.5" customHeight="1" x14ac:dyDescent="0.4">
      <c r="B131" s="354"/>
      <c r="C131" s="354"/>
      <c r="D131" s="354"/>
      <c r="E131" s="354"/>
      <c r="F131" s="354"/>
      <c r="G131" s="354"/>
      <c r="H131" s="354"/>
      <c r="I131" s="354"/>
      <c r="J131" s="354"/>
      <c r="K131" s="354"/>
      <c r="L131" s="354"/>
      <c r="M131" s="350"/>
      <c r="N131" s="428"/>
      <c r="O131" s="429"/>
      <c r="P131" s="429"/>
      <c r="Q131" s="429"/>
      <c r="R131" s="429"/>
      <c r="S131" s="430"/>
      <c r="T131" s="431"/>
      <c r="U131" s="432"/>
      <c r="V131" s="432"/>
      <c r="W131" s="432"/>
      <c r="X131" s="432"/>
      <c r="Y131" s="432"/>
      <c r="Z131" s="432"/>
      <c r="AA131" s="494"/>
      <c r="AB131" s="481"/>
      <c r="AC131" s="482"/>
      <c r="AD131" s="482"/>
      <c r="AE131" s="483"/>
      <c r="AF131" s="387"/>
      <c r="AG131" s="388"/>
      <c r="AH131" s="388"/>
      <c r="AI131" s="393"/>
      <c r="AJ131" s="397" t="str">
        <f>IF(T131="","",AB131)</f>
        <v/>
      </c>
      <c r="AK131" s="398"/>
      <c r="AL131" s="398"/>
      <c r="AM131" s="399"/>
      <c r="AN131" s="495" t="str">
        <f>IF(T131="","",AJ131-AF131)</f>
        <v/>
      </c>
      <c r="AO131" s="496"/>
      <c r="AP131" s="496"/>
      <c r="AQ131" s="497"/>
      <c r="AR131" s="481"/>
      <c r="AS131" s="482"/>
      <c r="AT131" s="482"/>
      <c r="AU131" s="483"/>
      <c r="AV131" s="498"/>
      <c r="AW131" s="499"/>
      <c r="AX131" s="499"/>
      <c r="AY131" s="500"/>
      <c r="AZ131" s="409" t="str">
        <f>IF(T131="","",AR131)</f>
        <v/>
      </c>
      <c r="BA131" s="410"/>
      <c r="BB131" s="410"/>
      <c r="BC131" s="411"/>
      <c r="BD131" s="501" t="str">
        <f>IF(T131="","",AR131-AV131)</f>
        <v/>
      </c>
      <c r="BE131" s="502"/>
      <c r="BF131" s="502"/>
      <c r="BG131" s="503"/>
      <c r="BH131" s="493"/>
      <c r="BI131" s="421"/>
      <c r="BJ131" s="421"/>
      <c r="BK131" s="421"/>
      <c r="BL131" s="421"/>
      <c r="BM131" s="421"/>
      <c r="BN131" s="421"/>
      <c r="BO131" s="421"/>
      <c r="BP131" s="421"/>
      <c r="BQ131" s="421"/>
      <c r="BR131" s="421"/>
      <c r="BS131" s="421"/>
      <c r="BT131" s="421"/>
      <c r="BU131" s="485"/>
      <c r="BV131" s="484"/>
      <c r="BW131" s="484"/>
      <c r="BX131" s="484"/>
      <c r="BY131" s="484"/>
      <c r="BZ131" s="484"/>
      <c r="CA131" s="484"/>
      <c r="CB131" s="484"/>
      <c r="CC131" s="484"/>
      <c r="CD131" s="484"/>
      <c r="CE131" s="484"/>
      <c r="CF131" s="484"/>
      <c r="CG131" s="484"/>
      <c r="CH131" s="484"/>
      <c r="CI131" s="484"/>
      <c r="CJ131" s="484"/>
      <c r="CK131" s="484"/>
      <c r="CL131" s="484"/>
      <c r="CM131" s="484"/>
      <c r="CN131" s="484"/>
      <c r="CO131" s="484"/>
      <c r="CP131" s="484"/>
      <c r="CQ131" s="484"/>
      <c r="CR131" s="484"/>
      <c r="CS131" s="484"/>
      <c r="CT131" s="484"/>
      <c r="CU131" s="484"/>
    </row>
    <row r="132" spans="2:99" ht="16.5" customHeight="1" x14ac:dyDescent="0.4">
      <c r="B132" s="350"/>
      <c r="C132" s="351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428"/>
      <c r="O132" s="429"/>
      <c r="P132" s="429"/>
      <c r="Q132" s="429"/>
      <c r="R132" s="429"/>
      <c r="S132" s="430"/>
      <c r="T132" s="431"/>
      <c r="U132" s="432"/>
      <c r="V132" s="432"/>
      <c r="W132" s="432"/>
      <c r="X132" s="432"/>
      <c r="Y132" s="432"/>
      <c r="Z132" s="432"/>
      <c r="AA132" s="494"/>
      <c r="AB132" s="481"/>
      <c r="AC132" s="482"/>
      <c r="AD132" s="482"/>
      <c r="AE132" s="483"/>
      <c r="AF132" s="387"/>
      <c r="AG132" s="388"/>
      <c r="AH132" s="388"/>
      <c r="AI132" s="393"/>
      <c r="AJ132" s="397" t="str">
        <f>IF(T132="","",AB132)</f>
        <v/>
      </c>
      <c r="AK132" s="398"/>
      <c r="AL132" s="398"/>
      <c r="AM132" s="399"/>
      <c r="AN132" s="495" t="str">
        <f>IF(T132="","",AJ132-AF132)</f>
        <v/>
      </c>
      <c r="AO132" s="496"/>
      <c r="AP132" s="496"/>
      <c r="AQ132" s="497"/>
      <c r="AR132" s="481"/>
      <c r="AS132" s="482"/>
      <c r="AT132" s="482"/>
      <c r="AU132" s="483"/>
      <c r="AV132" s="498"/>
      <c r="AW132" s="499"/>
      <c r="AX132" s="499"/>
      <c r="AY132" s="500"/>
      <c r="AZ132" s="409" t="str">
        <f>IF(T132="","",AR132)</f>
        <v/>
      </c>
      <c r="BA132" s="410"/>
      <c r="BB132" s="410"/>
      <c r="BC132" s="411"/>
      <c r="BD132" s="501" t="str">
        <f>IF(T132="","",AR132-AV132)</f>
        <v/>
      </c>
      <c r="BE132" s="502"/>
      <c r="BF132" s="502"/>
      <c r="BG132" s="503"/>
      <c r="BH132" s="493"/>
      <c r="BI132" s="421"/>
      <c r="BJ132" s="421"/>
      <c r="BK132" s="421"/>
      <c r="BL132" s="421"/>
      <c r="BM132" s="421"/>
      <c r="BN132" s="421"/>
      <c r="BO132" s="421"/>
      <c r="BP132" s="421"/>
      <c r="BQ132" s="421"/>
      <c r="BR132" s="421"/>
      <c r="BS132" s="421"/>
      <c r="BT132" s="421"/>
      <c r="BU132" s="485"/>
      <c r="BV132" s="484"/>
      <c r="BW132" s="484"/>
      <c r="BX132" s="484"/>
      <c r="BY132" s="484"/>
      <c r="BZ132" s="484"/>
      <c r="CA132" s="484"/>
      <c r="CB132" s="484"/>
      <c r="CC132" s="484"/>
      <c r="CD132" s="484"/>
      <c r="CE132" s="484"/>
      <c r="CF132" s="484"/>
      <c r="CG132" s="484"/>
      <c r="CH132" s="484"/>
      <c r="CI132" s="484"/>
      <c r="CJ132" s="484"/>
      <c r="CK132" s="484"/>
      <c r="CL132" s="484"/>
      <c r="CM132" s="484"/>
      <c r="CN132" s="484"/>
      <c r="CO132" s="484"/>
      <c r="CP132" s="484"/>
      <c r="CQ132" s="484"/>
      <c r="CR132" s="484"/>
      <c r="CS132" s="484"/>
      <c r="CT132" s="484"/>
      <c r="CU132" s="484"/>
    </row>
    <row r="133" spans="2:99" ht="16.5" customHeight="1" x14ac:dyDescent="0.4">
      <c r="B133" s="354"/>
      <c r="C133" s="354"/>
      <c r="D133" s="354"/>
      <c r="E133" s="354"/>
      <c r="F133" s="354"/>
      <c r="G133" s="354"/>
      <c r="H133" s="354"/>
      <c r="I133" s="354"/>
      <c r="J133" s="354"/>
      <c r="K133" s="354"/>
      <c r="L133" s="354"/>
      <c r="M133" s="350"/>
      <c r="N133" s="428"/>
      <c r="O133" s="429"/>
      <c r="P133" s="429"/>
      <c r="Q133" s="429"/>
      <c r="R133" s="429"/>
      <c r="S133" s="430"/>
      <c r="T133" s="431"/>
      <c r="U133" s="432"/>
      <c r="V133" s="432"/>
      <c r="W133" s="432"/>
      <c r="X133" s="432"/>
      <c r="Y133" s="432"/>
      <c r="Z133" s="432"/>
      <c r="AA133" s="494"/>
      <c r="AB133" s="481"/>
      <c r="AC133" s="482"/>
      <c r="AD133" s="482"/>
      <c r="AE133" s="483"/>
      <c r="AF133" s="387"/>
      <c r="AG133" s="388"/>
      <c r="AH133" s="388"/>
      <c r="AI133" s="393"/>
      <c r="AJ133" s="397" t="str">
        <f>IF(T133="","",AB133)</f>
        <v/>
      </c>
      <c r="AK133" s="398"/>
      <c r="AL133" s="398"/>
      <c r="AM133" s="399"/>
      <c r="AN133" s="495" t="str">
        <f>IF(T133="","",AJ133-AF133)</f>
        <v/>
      </c>
      <c r="AO133" s="496"/>
      <c r="AP133" s="496"/>
      <c r="AQ133" s="497"/>
      <c r="AR133" s="481"/>
      <c r="AS133" s="482"/>
      <c r="AT133" s="482"/>
      <c r="AU133" s="483"/>
      <c r="AV133" s="498"/>
      <c r="AW133" s="499"/>
      <c r="AX133" s="499"/>
      <c r="AY133" s="500"/>
      <c r="AZ133" s="409" t="str">
        <f>IF(T133="","",AR133)</f>
        <v/>
      </c>
      <c r="BA133" s="410"/>
      <c r="BB133" s="410"/>
      <c r="BC133" s="411"/>
      <c r="BD133" s="501" t="str">
        <f>IF(T133="","",AR133-AV133)</f>
        <v/>
      </c>
      <c r="BE133" s="502"/>
      <c r="BF133" s="502"/>
      <c r="BG133" s="503"/>
      <c r="BH133" s="493"/>
      <c r="BI133" s="421"/>
      <c r="BJ133" s="421"/>
      <c r="BK133" s="421"/>
      <c r="BL133" s="421"/>
      <c r="BM133" s="421"/>
      <c r="BN133" s="421"/>
      <c r="BO133" s="421"/>
      <c r="BP133" s="421"/>
      <c r="BQ133" s="421"/>
      <c r="BR133" s="421"/>
      <c r="BS133" s="421"/>
      <c r="BT133" s="421"/>
      <c r="BU133" s="485"/>
      <c r="BV133" s="484"/>
      <c r="BW133" s="484"/>
      <c r="BX133" s="484"/>
      <c r="BY133" s="484"/>
      <c r="BZ133" s="484"/>
      <c r="CA133" s="484"/>
      <c r="CB133" s="484"/>
      <c r="CC133" s="484"/>
      <c r="CD133" s="484"/>
      <c r="CE133" s="484"/>
      <c r="CF133" s="484"/>
      <c r="CG133" s="484"/>
      <c r="CH133" s="484"/>
      <c r="CI133" s="484"/>
      <c r="CJ133" s="484"/>
      <c r="CK133" s="484"/>
      <c r="CL133" s="484"/>
      <c r="CM133" s="484"/>
      <c r="CN133" s="484"/>
      <c r="CO133" s="484"/>
      <c r="CP133" s="484"/>
      <c r="CQ133" s="484"/>
      <c r="CR133" s="484"/>
      <c r="CS133" s="484"/>
      <c r="CT133" s="484"/>
      <c r="CU133" s="484"/>
    </row>
    <row r="134" spans="2:99" ht="16.5" customHeight="1" thickBot="1" x14ac:dyDescent="0.45">
      <c r="B134" s="354"/>
      <c r="C134" s="354"/>
      <c r="D134" s="354"/>
      <c r="E134" s="354"/>
      <c r="F134" s="354"/>
      <c r="G134" s="354"/>
      <c r="H134" s="354"/>
      <c r="I134" s="354"/>
      <c r="J134" s="354"/>
      <c r="K134" s="354"/>
      <c r="L134" s="354"/>
      <c r="M134" s="350"/>
      <c r="N134" s="458"/>
      <c r="O134" s="459"/>
      <c r="P134" s="459"/>
      <c r="Q134" s="459"/>
      <c r="R134" s="459"/>
      <c r="S134" s="460"/>
      <c r="T134" s="461"/>
      <c r="U134" s="462"/>
      <c r="V134" s="462"/>
      <c r="W134" s="462"/>
      <c r="X134" s="462"/>
      <c r="Y134" s="462"/>
      <c r="Z134" s="462"/>
      <c r="AA134" s="532"/>
      <c r="AB134" s="523"/>
      <c r="AC134" s="524"/>
      <c r="AD134" s="524"/>
      <c r="AE134" s="525"/>
      <c r="AF134" s="514"/>
      <c r="AG134" s="515"/>
      <c r="AH134" s="515"/>
      <c r="AI134" s="516"/>
      <c r="AJ134" s="517" t="str">
        <f>IF(T134="","",AB134)</f>
        <v/>
      </c>
      <c r="AK134" s="518"/>
      <c r="AL134" s="518"/>
      <c r="AM134" s="519"/>
      <c r="AN134" s="520" t="str">
        <f>IF(T134="","",AJ134-AF134)</f>
        <v/>
      </c>
      <c r="AO134" s="521"/>
      <c r="AP134" s="521"/>
      <c r="AQ134" s="522"/>
      <c r="AR134" s="523"/>
      <c r="AS134" s="524"/>
      <c r="AT134" s="524"/>
      <c r="AU134" s="525"/>
      <c r="AV134" s="526"/>
      <c r="AW134" s="527"/>
      <c r="AX134" s="527"/>
      <c r="AY134" s="528"/>
      <c r="AZ134" s="529" t="str">
        <f>IF(T134="","",AR134)</f>
        <v/>
      </c>
      <c r="BA134" s="530"/>
      <c r="BB134" s="530"/>
      <c r="BC134" s="531"/>
      <c r="BD134" s="504" t="str">
        <f>IF(T134="","",AR134-AV134)</f>
        <v/>
      </c>
      <c r="BE134" s="505"/>
      <c r="BF134" s="505"/>
      <c r="BG134" s="506"/>
      <c r="BH134" s="507"/>
      <c r="BI134" s="457"/>
      <c r="BJ134" s="457"/>
      <c r="BK134" s="457"/>
      <c r="BL134" s="457"/>
      <c r="BM134" s="457"/>
      <c r="BN134" s="457"/>
      <c r="BO134" s="457"/>
      <c r="BP134" s="457"/>
      <c r="BQ134" s="457"/>
      <c r="BR134" s="457"/>
      <c r="BS134" s="457"/>
      <c r="BT134" s="457"/>
      <c r="BU134" s="510"/>
      <c r="BV134" s="484"/>
      <c r="BW134" s="484"/>
      <c r="BX134" s="484"/>
      <c r="BY134" s="484"/>
      <c r="BZ134" s="484"/>
      <c r="CA134" s="484"/>
      <c r="CB134" s="484"/>
      <c r="CC134" s="484"/>
      <c r="CD134" s="484"/>
      <c r="CE134" s="484"/>
      <c r="CF134" s="484"/>
      <c r="CG134" s="484"/>
      <c r="CH134" s="484"/>
      <c r="CI134" s="484"/>
      <c r="CJ134" s="484"/>
      <c r="CK134" s="484"/>
      <c r="CL134" s="484"/>
      <c r="CM134" s="484"/>
      <c r="CN134" s="484"/>
      <c r="CO134" s="484"/>
      <c r="CP134" s="484"/>
      <c r="CQ134" s="484"/>
      <c r="CR134" s="484"/>
      <c r="CS134" s="484"/>
      <c r="CT134" s="484"/>
      <c r="CU134" s="484"/>
    </row>
    <row r="135" spans="2:99" x14ac:dyDescent="0.4"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10"/>
      <c r="P135" s="10"/>
      <c r="Q135" s="10"/>
      <c r="R135" s="10"/>
      <c r="S135" s="10"/>
      <c r="T135" s="10"/>
      <c r="U135" s="11"/>
      <c r="V135" s="11"/>
      <c r="W135" s="11"/>
      <c r="X135" s="11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11"/>
      <c r="AX135" s="11"/>
      <c r="AY135" s="11"/>
      <c r="AZ135" s="11"/>
      <c r="BA135" s="87"/>
      <c r="BB135" s="87"/>
      <c r="BC135" s="87"/>
      <c r="BD135" s="87"/>
      <c r="BE135" s="9"/>
      <c r="BF135" s="9"/>
      <c r="BG135" s="9"/>
      <c r="BH135" s="9"/>
      <c r="BI135" s="9"/>
      <c r="BJ135" s="9"/>
      <c r="BK135" s="9"/>
      <c r="BL135" s="9"/>
      <c r="BM135" s="11"/>
      <c r="BN135" s="11"/>
      <c r="BO135" s="11"/>
      <c r="BP135" s="1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</row>
    <row r="136" spans="2:99" s="88" customFormat="1" ht="17.25" thickBot="1" x14ac:dyDescent="0.45">
      <c r="B136" s="415" t="s">
        <v>274</v>
      </c>
      <c r="C136" s="415"/>
      <c r="D136" s="415"/>
      <c r="E136" s="415"/>
      <c r="F136" s="415"/>
      <c r="G136" s="415"/>
      <c r="H136" s="415"/>
      <c r="I136" s="415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</row>
    <row r="137" spans="2:99" s="88" customFormat="1" x14ac:dyDescent="0.4">
      <c r="B137" s="85"/>
      <c r="C137" s="511" t="s">
        <v>59</v>
      </c>
      <c r="D137" s="508"/>
      <c r="E137" s="508"/>
      <c r="F137" s="508"/>
      <c r="G137" s="508"/>
      <c r="H137" s="508"/>
      <c r="I137" s="508"/>
      <c r="J137" s="508"/>
      <c r="K137" s="508"/>
      <c r="L137" s="512"/>
      <c r="M137" s="512"/>
      <c r="N137" s="512"/>
      <c r="O137" s="512"/>
      <c r="P137" s="512"/>
      <c r="Q137" s="512"/>
      <c r="R137" s="512"/>
      <c r="S137" s="512"/>
      <c r="T137" s="512"/>
      <c r="U137" s="512"/>
      <c r="V137" s="512"/>
      <c r="W137" s="512"/>
      <c r="X137" s="512"/>
      <c r="Y137" s="512"/>
      <c r="Z137" s="512"/>
      <c r="AA137" s="512"/>
      <c r="AB137" s="512"/>
      <c r="AC137" s="512"/>
      <c r="AD137" s="512"/>
      <c r="AE137" s="512"/>
      <c r="AF137" s="512"/>
      <c r="AG137" s="512"/>
      <c r="AH137" s="512"/>
      <c r="AI137" s="512"/>
      <c r="AJ137" s="512"/>
      <c r="AK137" s="512"/>
      <c r="AL137" s="512"/>
      <c r="AM137" s="512"/>
      <c r="AN137" s="512"/>
      <c r="AO137" s="512"/>
      <c r="AP137" s="512"/>
      <c r="AQ137" s="512"/>
      <c r="AR137" s="512"/>
      <c r="AS137" s="513"/>
    </row>
    <row r="138" spans="2:99" s="88" customFormat="1" ht="17.25" thickBot="1" x14ac:dyDescent="0.45">
      <c r="B138" s="85"/>
      <c r="C138" s="543" t="s">
        <v>60</v>
      </c>
      <c r="D138" s="544"/>
      <c r="E138" s="544"/>
      <c r="F138" s="544"/>
      <c r="G138" s="544"/>
      <c r="H138" s="544"/>
      <c r="I138" s="544"/>
      <c r="J138" s="544"/>
      <c r="K138" s="544"/>
      <c r="L138" s="545"/>
      <c r="M138" s="545"/>
      <c r="N138" s="545"/>
      <c r="O138" s="545"/>
      <c r="P138" s="545"/>
      <c r="Q138" s="545"/>
      <c r="R138" s="545"/>
      <c r="S138" s="545"/>
      <c r="T138" s="545"/>
      <c r="U138" s="545"/>
      <c r="V138" s="545"/>
      <c r="W138" s="545"/>
      <c r="X138" s="545"/>
      <c r="Y138" s="545"/>
      <c r="Z138" s="545"/>
      <c r="AA138" s="545"/>
      <c r="AB138" s="545"/>
      <c r="AC138" s="545"/>
      <c r="AD138" s="545"/>
      <c r="AE138" s="545"/>
      <c r="AF138" s="545"/>
      <c r="AG138" s="545"/>
      <c r="AH138" s="545"/>
      <c r="AI138" s="545"/>
      <c r="AJ138" s="545"/>
      <c r="AK138" s="545"/>
      <c r="AL138" s="545"/>
      <c r="AM138" s="545"/>
      <c r="AN138" s="545"/>
      <c r="AO138" s="545"/>
      <c r="AP138" s="545"/>
      <c r="AQ138" s="545"/>
      <c r="AR138" s="545"/>
      <c r="AS138" s="546"/>
    </row>
    <row r="139" spans="2:99" s="88" customFormat="1" x14ac:dyDescent="0.4">
      <c r="B139" s="85"/>
      <c r="C139" s="547"/>
      <c r="D139" s="548"/>
      <c r="E139" s="548"/>
      <c r="F139" s="548"/>
      <c r="G139" s="548"/>
      <c r="H139" s="548"/>
      <c r="I139" s="548"/>
      <c r="J139" s="548"/>
      <c r="K139" s="548"/>
      <c r="L139" s="508" t="s">
        <v>61</v>
      </c>
      <c r="M139" s="508"/>
      <c r="N139" s="508"/>
      <c r="O139" s="508"/>
      <c r="P139" s="508"/>
      <c r="Q139" s="508"/>
      <c r="R139" s="508"/>
      <c r="S139" s="508"/>
      <c r="T139" s="508"/>
      <c r="U139" s="508"/>
      <c r="V139" s="508" t="s">
        <v>62</v>
      </c>
      <c r="W139" s="508"/>
      <c r="X139" s="508"/>
      <c r="Y139" s="508"/>
      <c r="Z139" s="508"/>
      <c r="AA139" s="508" t="s">
        <v>63</v>
      </c>
      <c r="AB139" s="508"/>
      <c r="AC139" s="508"/>
      <c r="AD139" s="508"/>
      <c r="AE139" s="508"/>
      <c r="AF139" s="508"/>
      <c r="AG139" s="508"/>
      <c r="AH139" s="508" t="s">
        <v>64</v>
      </c>
      <c r="AI139" s="508"/>
      <c r="AJ139" s="508"/>
      <c r="AK139" s="508"/>
      <c r="AL139" s="508"/>
      <c r="AM139" s="508" t="s">
        <v>65</v>
      </c>
      <c r="AN139" s="508"/>
      <c r="AO139" s="508"/>
      <c r="AP139" s="508"/>
      <c r="AQ139" s="508"/>
      <c r="AR139" s="508"/>
      <c r="AS139" s="509"/>
    </row>
    <row r="140" spans="2:99" s="88" customFormat="1" ht="25.5" x14ac:dyDescent="0.35">
      <c r="B140" s="85"/>
      <c r="C140" s="538" t="s">
        <v>66</v>
      </c>
      <c r="D140" s="539"/>
      <c r="E140" s="539"/>
      <c r="F140" s="539"/>
      <c r="G140" s="539"/>
      <c r="H140" s="539"/>
      <c r="I140" s="539"/>
      <c r="J140" s="539"/>
      <c r="K140" s="539"/>
      <c r="L140" s="540"/>
      <c r="M140" s="540"/>
      <c r="N140" s="540"/>
      <c r="O140" s="540"/>
      <c r="P140" s="540"/>
      <c r="Q140" s="540"/>
      <c r="R140" s="540"/>
      <c r="S140" s="540"/>
      <c r="T140" s="540"/>
      <c r="U140" s="540"/>
      <c r="V140" s="540"/>
      <c r="W140" s="540"/>
      <c r="X140" s="540"/>
      <c r="Y140" s="540"/>
      <c r="Z140" s="540"/>
      <c r="AA140" s="540" ph="1"/>
      <c r="AB140" s="540" ph="1"/>
      <c r="AC140" s="540" ph="1"/>
      <c r="AD140" s="540" ph="1"/>
      <c r="AE140" s="540" ph="1"/>
      <c r="AF140" s="540" ph="1"/>
      <c r="AG140" s="540" ph="1"/>
      <c r="AH140" s="540"/>
      <c r="AI140" s="540"/>
      <c r="AJ140" s="540"/>
      <c r="AK140" s="540"/>
      <c r="AL140" s="540"/>
      <c r="AM140" s="550"/>
      <c r="AN140" s="540"/>
      <c r="AO140" s="540"/>
      <c r="AP140" s="540"/>
      <c r="AQ140" s="540"/>
      <c r="AR140" s="540"/>
      <c r="AS140" s="542"/>
    </row>
    <row r="141" spans="2:99" s="88" customFormat="1" ht="26.25" thickBot="1" x14ac:dyDescent="0.4">
      <c r="B141" s="85"/>
      <c r="C141" s="533" t="s">
        <v>67</v>
      </c>
      <c r="D141" s="534"/>
      <c r="E141" s="534"/>
      <c r="F141" s="534"/>
      <c r="G141" s="534"/>
      <c r="H141" s="534"/>
      <c r="I141" s="534"/>
      <c r="J141" s="534"/>
      <c r="K141" s="534"/>
      <c r="L141" s="535"/>
      <c r="M141" s="535"/>
      <c r="N141" s="535"/>
      <c r="O141" s="535"/>
      <c r="P141" s="535"/>
      <c r="Q141" s="535"/>
      <c r="R141" s="535"/>
      <c r="S141" s="535"/>
      <c r="T141" s="535"/>
      <c r="U141" s="535"/>
      <c r="V141" s="535"/>
      <c r="W141" s="535"/>
      <c r="X141" s="535"/>
      <c r="Y141" s="535"/>
      <c r="Z141" s="535"/>
      <c r="AA141" s="535" ph="1"/>
      <c r="AB141" s="535" ph="1"/>
      <c r="AC141" s="535" ph="1"/>
      <c r="AD141" s="535" ph="1"/>
      <c r="AE141" s="535" ph="1"/>
      <c r="AF141" s="535" ph="1"/>
      <c r="AG141" s="535" ph="1"/>
      <c r="AH141" s="535"/>
      <c r="AI141" s="535"/>
      <c r="AJ141" s="535"/>
      <c r="AK141" s="535"/>
      <c r="AL141" s="535"/>
      <c r="AM141" s="549"/>
      <c r="AN141" s="535"/>
      <c r="AO141" s="535"/>
      <c r="AP141" s="535"/>
      <c r="AQ141" s="535"/>
      <c r="AR141" s="535"/>
      <c r="AS141" s="537"/>
    </row>
    <row r="142" spans="2:99" ht="25.5" x14ac:dyDescent="0.35">
      <c r="AA142" s="86" ph="1"/>
      <c r="AB142" s="86" ph="1"/>
      <c r="AC142" s="86" ph="1"/>
      <c r="AD142" s="86" ph="1"/>
      <c r="AE142" s="86" ph="1"/>
      <c r="AF142" s="86" ph="1"/>
      <c r="AG142" s="86" ph="1"/>
    </row>
    <row r="143" spans="2:99" ht="25.5" x14ac:dyDescent="0.35">
      <c r="AA143" s="86" ph="1"/>
      <c r="AB143" s="86" ph="1"/>
      <c r="AC143" s="86" ph="1"/>
      <c r="AD143" s="86" ph="1"/>
      <c r="AE143" s="86" ph="1"/>
      <c r="AF143" s="86" ph="1"/>
      <c r="AG143" s="86" ph="1"/>
    </row>
    <row r="144" spans="2:99" ht="25.5" x14ac:dyDescent="0.35">
      <c r="AA144" s="86" ph="1"/>
      <c r="AB144" s="86" ph="1"/>
      <c r="AC144" s="86" ph="1"/>
      <c r="AD144" s="86" ph="1"/>
      <c r="AE144" s="86" ph="1"/>
      <c r="AF144" s="86" ph="1"/>
      <c r="AG144" s="86" ph="1"/>
    </row>
    <row r="154" spans="27:33" ht="25.5" x14ac:dyDescent="0.35">
      <c r="AA154" s="86" ph="1"/>
      <c r="AB154" s="86" ph="1"/>
      <c r="AC154" s="86" ph="1"/>
      <c r="AD154" s="86" ph="1"/>
      <c r="AE154" s="86" ph="1"/>
      <c r="AF154" s="86" ph="1"/>
      <c r="AG154" s="86" ph="1"/>
    </row>
    <row r="155" spans="27:33" ht="25.5" x14ac:dyDescent="0.35">
      <c r="AA155" s="86" ph="1"/>
      <c r="AB155" s="86" ph="1"/>
      <c r="AC155" s="86" ph="1"/>
      <c r="AD155" s="86" ph="1"/>
      <c r="AE155" s="86" ph="1"/>
      <c r="AF155" s="86" ph="1"/>
      <c r="AG155" s="86" ph="1"/>
    </row>
    <row r="156" spans="27:33" ht="25.5" x14ac:dyDescent="0.35">
      <c r="AA156" s="86" ph="1"/>
      <c r="AB156" s="86" ph="1"/>
      <c r="AC156" s="86" ph="1"/>
      <c r="AD156" s="86" ph="1"/>
      <c r="AE156" s="86" ph="1"/>
      <c r="AF156" s="86" ph="1"/>
      <c r="AG156" s="86" ph="1"/>
    </row>
    <row r="157" spans="27:33" ht="25.5" x14ac:dyDescent="0.35">
      <c r="AA157" s="86" ph="1"/>
      <c r="AB157" s="86" ph="1"/>
      <c r="AC157" s="86" ph="1"/>
      <c r="AD157" s="86" ph="1"/>
      <c r="AE157" s="86" ph="1"/>
      <c r="AF157" s="86" ph="1"/>
      <c r="AG157" s="86" ph="1"/>
    </row>
    <row r="163" spans="27:33" ht="25.5" x14ac:dyDescent="0.35">
      <c r="AA163" s="86" ph="1"/>
      <c r="AB163" s="86" ph="1"/>
      <c r="AC163" s="86" ph="1"/>
      <c r="AD163" s="86" ph="1"/>
      <c r="AE163" s="86" ph="1"/>
      <c r="AF163" s="86" ph="1"/>
      <c r="AG163" s="86" ph="1"/>
    </row>
    <row r="164" spans="27:33" ht="25.5" x14ac:dyDescent="0.35">
      <c r="AA164" s="86" ph="1"/>
      <c r="AB164" s="86" ph="1"/>
      <c r="AC164" s="86" ph="1"/>
      <c r="AD164" s="86" ph="1"/>
      <c r="AE164" s="86" ph="1"/>
      <c r="AF164" s="86" ph="1"/>
      <c r="AG164" s="86" ph="1"/>
    </row>
    <row r="165" spans="27:33" ht="25.5" x14ac:dyDescent="0.35">
      <c r="AA165" s="86" ph="1"/>
      <c r="AB165" s="86" ph="1"/>
      <c r="AC165" s="86" ph="1"/>
      <c r="AD165" s="86" ph="1"/>
      <c r="AE165" s="86" ph="1"/>
      <c r="AF165" s="86" ph="1"/>
      <c r="AG165" s="86" ph="1"/>
    </row>
    <row r="166" spans="27:33" ht="25.5" x14ac:dyDescent="0.35">
      <c r="AA166" s="86" ph="1"/>
      <c r="AB166" s="86" ph="1"/>
      <c r="AC166" s="86" ph="1"/>
      <c r="AD166" s="86" ph="1"/>
      <c r="AE166" s="86" ph="1"/>
      <c r="AF166" s="86" ph="1"/>
      <c r="AG166" s="86" ph="1"/>
    </row>
    <row r="172" spans="27:33" ht="25.5" x14ac:dyDescent="0.35">
      <c r="AA172" s="86" ph="1"/>
      <c r="AB172" s="86" ph="1"/>
      <c r="AC172" s="86" ph="1"/>
      <c r="AD172" s="86" ph="1"/>
      <c r="AE172" s="86" ph="1"/>
      <c r="AF172" s="86" ph="1"/>
      <c r="AG172" s="86" ph="1"/>
    </row>
    <row r="173" spans="27:33" ht="25.5" x14ac:dyDescent="0.35">
      <c r="AA173" s="86" ph="1"/>
      <c r="AB173" s="86" ph="1"/>
      <c r="AC173" s="86" ph="1"/>
      <c r="AD173" s="86" ph="1"/>
      <c r="AE173" s="86" ph="1"/>
      <c r="AF173" s="86" ph="1"/>
      <c r="AG173" s="86" ph="1"/>
    </row>
    <row r="174" spans="27:33" ht="25.5" x14ac:dyDescent="0.35">
      <c r="AA174" s="86" ph="1"/>
      <c r="AB174" s="86" ph="1"/>
      <c r="AC174" s="86" ph="1"/>
      <c r="AD174" s="86" ph="1"/>
      <c r="AE174" s="86" ph="1"/>
      <c r="AF174" s="86" ph="1"/>
      <c r="AG174" s="86" ph="1"/>
    </row>
    <row r="175" spans="27:33" ht="25.5" x14ac:dyDescent="0.35">
      <c r="AA175" s="86" ph="1"/>
      <c r="AB175" s="86" ph="1"/>
      <c r="AC175" s="86" ph="1"/>
      <c r="AD175" s="86" ph="1"/>
      <c r="AE175" s="86" ph="1"/>
      <c r="AF175" s="86" ph="1"/>
      <c r="AG175" s="86" ph="1"/>
    </row>
    <row r="181" spans="27:33" ht="25.5" x14ac:dyDescent="0.35">
      <c r="AA181" s="86" ph="1"/>
      <c r="AB181" s="86" ph="1"/>
      <c r="AC181" s="86" ph="1"/>
      <c r="AD181" s="86" ph="1"/>
      <c r="AE181" s="86" ph="1"/>
      <c r="AF181" s="86" ph="1"/>
      <c r="AG181" s="86" ph="1"/>
    </row>
    <row r="182" spans="27:33" ht="25.5" x14ac:dyDescent="0.35">
      <c r="AA182" s="86" ph="1"/>
      <c r="AB182" s="86" ph="1"/>
      <c r="AC182" s="86" ph="1"/>
      <c r="AD182" s="86" ph="1"/>
      <c r="AE182" s="86" ph="1"/>
      <c r="AF182" s="86" ph="1"/>
      <c r="AG182" s="86" ph="1"/>
    </row>
    <row r="183" spans="27:33" ht="25.5" x14ac:dyDescent="0.35">
      <c r="AA183" s="86" ph="1"/>
      <c r="AB183" s="86" ph="1"/>
      <c r="AC183" s="86" ph="1"/>
      <c r="AD183" s="86" ph="1"/>
      <c r="AE183" s="86" ph="1"/>
      <c r="AF183" s="86" ph="1"/>
      <c r="AG183" s="86" ph="1"/>
    </row>
    <row r="184" spans="27:33" ht="25.5" x14ac:dyDescent="0.35">
      <c r="AA184" s="86" ph="1"/>
      <c r="AB184" s="86" ph="1"/>
      <c r="AC184" s="86" ph="1"/>
      <c r="AD184" s="86" ph="1"/>
      <c r="AE184" s="86" ph="1"/>
      <c r="AF184" s="86" ph="1"/>
      <c r="AG184" s="86" ph="1"/>
    </row>
    <row r="188" spans="27:33" ht="25.5" x14ac:dyDescent="0.35">
      <c r="AA188" s="86" ph="1"/>
      <c r="AB188" s="86" ph="1"/>
      <c r="AC188" s="86" ph="1"/>
      <c r="AD188" s="86" ph="1"/>
      <c r="AE188" s="86" ph="1"/>
      <c r="AF188" s="86" ph="1"/>
      <c r="AG188" s="86" ph="1"/>
    </row>
    <row r="189" spans="27:33" ht="25.5" x14ac:dyDescent="0.35">
      <c r="AA189" s="86" ph="1"/>
      <c r="AB189" s="86" ph="1"/>
      <c r="AC189" s="86" ph="1"/>
      <c r="AD189" s="86" ph="1"/>
      <c r="AE189" s="86" ph="1"/>
      <c r="AF189" s="86" ph="1"/>
      <c r="AG189" s="86" ph="1"/>
    </row>
    <row r="190" spans="27:33" ht="25.5" x14ac:dyDescent="0.35">
      <c r="AA190" s="86" ph="1"/>
      <c r="AB190" s="86" ph="1"/>
      <c r="AC190" s="86" ph="1"/>
      <c r="AD190" s="86" ph="1"/>
      <c r="AE190" s="86" ph="1"/>
      <c r="AF190" s="86" ph="1"/>
      <c r="AG190" s="86" ph="1"/>
    </row>
    <row r="191" spans="27:33" ht="25.5" x14ac:dyDescent="0.35">
      <c r="AA191" s="86" ph="1"/>
      <c r="AB191" s="86" ph="1"/>
      <c r="AC191" s="86" ph="1"/>
      <c r="AD191" s="86" ph="1"/>
      <c r="AE191" s="86" ph="1"/>
      <c r="AF191" s="86" ph="1"/>
      <c r="AG191" s="86" ph="1"/>
    </row>
    <row r="197" spans="27:33" ht="25.5" x14ac:dyDescent="0.35">
      <c r="AA197" s="86" ph="1"/>
      <c r="AB197" s="86" ph="1"/>
      <c r="AC197" s="86" ph="1"/>
      <c r="AD197" s="86" ph="1"/>
      <c r="AE197" s="86" ph="1"/>
      <c r="AF197" s="86" ph="1"/>
      <c r="AG197" s="86" ph="1"/>
    </row>
    <row r="200" spans="27:33" ht="25.5" x14ac:dyDescent="0.35">
      <c r="AA200" s="86" ph="1"/>
      <c r="AB200" s="86" ph="1"/>
      <c r="AC200" s="86" ph="1"/>
      <c r="AD200" s="86" ph="1"/>
      <c r="AE200" s="86" ph="1"/>
      <c r="AF200" s="86" ph="1"/>
      <c r="AG200" s="86" ph="1"/>
    </row>
    <row r="201" spans="27:33" ht="25.5" x14ac:dyDescent="0.35">
      <c r="AA201" s="86" ph="1"/>
      <c r="AB201" s="86" ph="1"/>
      <c r="AC201" s="86" ph="1"/>
      <c r="AD201" s="86" ph="1"/>
      <c r="AE201" s="86" ph="1"/>
      <c r="AF201" s="86" ph="1"/>
      <c r="AG201" s="86" ph="1"/>
    </row>
    <row r="202" spans="27:33" ht="25.5" x14ac:dyDescent="0.35">
      <c r="AA202" s="86" ph="1"/>
      <c r="AB202" s="86" ph="1"/>
      <c r="AC202" s="86" ph="1"/>
      <c r="AD202" s="86" ph="1"/>
      <c r="AE202" s="86" ph="1"/>
      <c r="AF202" s="86" ph="1"/>
      <c r="AG202" s="86" ph="1"/>
    </row>
    <row r="203" spans="27:33" ht="25.5" x14ac:dyDescent="0.35">
      <c r="AA203" s="86" ph="1"/>
      <c r="AB203" s="86" ph="1"/>
      <c r="AC203" s="86" ph="1"/>
      <c r="AD203" s="86" ph="1"/>
      <c r="AE203" s="86" ph="1"/>
      <c r="AF203" s="86" ph="1"/>
      <c r="AG203" s="86" ph="1"/>
    </row>
    <row r="205" spans="27:33" ht="25.5" x14ac:dyDescent="0.35">
      <c r="AA205" s="86" ph="1"/>
      <c r="AB205" s="86" ph="1"/>
      <c r="AC205" s="86" ph="1"/>
      <c r="AD205" s="86" ph="1"/>
      <c r="AE205" s="86" ph="1"/>
      <c r="AF205" s="86" ph="1"/>
      <c r="AG205" s="86" ph="1"/>
    </row>
    <row r="207" spans="27:33" ht="25.5" x14ac:dyDescent="0.35">
      <c r="AA207" s="86" ph="1"/>
      <c r="AB207" s="86" ph="1"/>
      <c r="AC207" s="86" ph="1"/>
      <c r="AD207" s="86" ph="1"/>
      <c r="AE207" s="86" ph="1"/>
      <c r="AF207" s="86" ph="1"/>
      <c r="AG207" s="86" ph="1"/>
    </row>
    <row r="208" spans="27:33" ht="25.5" x14ac:dyDescent="0.35">
      <c r="AA208" s="86" ph="1"/>
      <c r="AB208" s="86" ph="1"/>
      <c r="AC208" s="86" ph="1"/>
      <c r="AD208" s="86" ph="1"/>
      <c r="AE208" s="86" ph="1"/>
      <c r="AF208" s="86" ph="1"/>
      <c r="AG208" s="86" ph="1"/>
    </row>
    <row r="209" spans="27:33" ht="25.5" x14ac:dyDescent="0.35">
      <c r="AA209" s="86" ph="1"/>
      <c r="AB209" s="86" ph="1"/>
      <c r="AC209" s="86" ph="1"/>
      <c r="AD209" s="86" ph="1"/>
      <c r="AE209" s="86" ph="1"/>
      <c r="AF209" s="86" ph="1"/>
      <c r="AG209" s="86" ph="1"/>
    </row>
    <row r="210" spans="27:33" ht="25.5" x14ac:dyDescent="0.35">
      <c r="AA210" s="86" ph="1"/>
      <c r="AB210" s="86" ph="1"/>
      <c r="AC210" s="86" ph="1"/>
      <c r="AD210" s="86" ph="1"/>
      <c r="AE210" s="86" ph="1"/>
      <c r="AF210" s="86" ph="1"/>
      <c r="AG210" s="86" ph="1"/>
    </row>
    <row r="213" spans="27:33" ht="25.5" x14ac:dyDescent="0.35">
      <c r="AA213" s="86" ph="1"/>
      <c r="AB213" s="86" ph="1"/>
      <c r="AC213" s="86" ph="1"/>
      <c r="AD213" s="86" ph="1"/>
      <c r="AE213" s="86" ph="1"/>
      <c r="AF213" s="86" ph="1"/>
      <c r="AG213" s="86" ph="1"/>
    </row>
    <row r="216" spans="27:33" ht="25.5" x14ac:dyDescent="0.35">
      <c r="AA216" s="86" ph="1"/>
      <c r="AB216" s="86" ph="1"/>
      <c r="AC216" s="86" ph="1"/>
      <c r="AD216" s="86" ph="1"/>
      <c r="AE216" s="86" ph="1"/>
      <c r="AF216" s="86" ph="1"/>
      <c r="AG216" s="86" ph="1"/>
    </row>
    <row r="217" spans="27:33" ht="25.5" x14ac:dyDescent="0.35">
      <c r="AA217" s="86" ph="1"/>
      <c r="AB217" s="86" ph="1"/>
      <c r="AC217" s="86" ph="1"/>
      <c r="AD217" s="86" ph="1"/>
      <c r="AE217" s="86" ph="1"/>
      <c r="AF217" s="86" ph="1"/>
      <c r="AG217" s="86" ph="1"/>
    </row>
    <row r="218" spans="27:33" ht="25.5" x14ac:dyDescent="0.35">
      <c r="AA218" s="86" ph="1"/>
      <c r="AB218" s="86" ph="1"/>
      <c r="AC218" s="86" ph="1"/>
      <c r="AD218" s="86" ph="1"/>
      <c r="AE218" s="86" ph="1"/>
      <c r="AF218" s="86" ph="1"/>
      <c r="AG218" s="86" ph="1"/>
    </row>
    <row r="219" spans="27:33" ht="25.5" x14ac:dyDescent="0.35">
      <c r="AA219" s="86" ph="1"/>
      <c r="AB219" s="86" ph="1"/>
      <c r="AC219" s="86" ph="1"/>
      <c r="AD219" s="86" ph="1"/>
      <c r="AE219" s="86" ph="1"/>
      <c r="AF219" s="86" ph="1"/>
      <c r="AG219" s="86" ph="1"/>
    </row>
    <row r="220" spans="27:33" ht="25.5" x14ac:dyDescent="0.35">
      <c r="AA220" s="86" ph="1"/>
      <c r="AB220" s="86" ph="1"/>
      <c r="AC220" s="86" ph="1"/>
      <c r="AD220" s="86" ph="1"/>
      <c r="AE220" s="86" ph="1"/>
      <c r="AF220" s="86" ph="1"/>
      <c r="AG220" s="86" ph="1"/>
    </row>
    <row r="221" spans="27:33" ht="25.5" x14ac:dyDescent="0.35">
      <c r="AA221" s="86" ph="1"/>
      <c r="AB221" s="86" ph="1"/>
      <c r="AC221" s="86" ph="1"/>
      <c r="AD221" s="86" ph="1"/>
      <c r="AE221" s="86" ph="1"/>
      <c r="AF221" s="86" ph="1"/>
      <c r="AG221" s="86" ph="1"/>
    </row>
    <row r="223" spans="27:33" ht="25.5" x14ac:dyDescent="0.35">
      <c r="AA223" s="86" ph="1"/>
      <c r="AB223" s="86" ph="1"/>
      <c r="AC223" s="86" ph="1"/>
      <c r="AD223" s="86" ph="1"/>
      <c r="AE223" s="86" ph="1"/>
      <c r="AF223" s="86" ph="1"/>
      <c r="AG223" s="86" ph="1"/>
    </row>
    <row r="224" spans="27:33" ht="25.5" x14ac:dyDescent="0.35">
      <c r="AA224" s="86" ph="1"/>
      <c r="AB224" s="86" ph="1"/>
      <c r="AC224" s="86" ph="1"/>
      <c r="AD224" s="86" ph="1"/>
      <c r="AE224" s="86" ph="1"/>
      <c r="AF224" s="86" ph="1"/>
      <c r="AG224" s="86" ph="1"/>
    </row>
    <row r="225" spans="27:33" ht="25.5" x14ac:dyDescent="0.35">
      <c r="AA225" s="86" ph="1"/>
      <c r="AB225" s="86" ph="1"/>
      <c r="AC225" s="86" ph="1"/>
      <c r="AD225" s="86" ph="1"/>
      <c r="AE225" s="86" ph="1"/>
      <c r="AF225" s="86" ph="1"/>
      <c r="AG225" s="86" ph="1"/>
    </row>
    <row r="226" spans="27:33" ht="25.5" x14ac:dyDescent="0.35">
      <c r="AA226" s="86" ph="1"/>
      <c r="AB226" s="86" ph="1"/>
      <c r="AC226" s="86" ph="1"/>
      <c r="AD226" s="86" ph="1"/>
      <c r="AE226" s="86" ph="1"/>
      <c r="AF226" s="86" ph="1"/>
      <c r="AG226" s="86" ph="1"/>
    </row>
    <row r="229" spans="27:33" ht="25.5" x14ac:dyDescent="0.35">
      <c r="AA229" s="86" ph="1"/>
      <c r="AB229" s="86" ph="1"/>
      <c r="AC229" s="86" ph="1"/>
      <c r="AD229" s="86" ph="1"/>
      <c r="AE229" s="86" ph="1"/>
      <c r="AF229" s="86" ph="1"/>
      <c r="AG229" s="86" ph="1"/>
    </row>
    <row r="230" spans="27:33" ht="25.5" x14ac:dyDescent="0.35">
      <c r="AA230" s="86" ph="1"/>
      <c r="AB230" s="86" ph="1"/>
      <c r="AC230" s="86" ph="1"/>
      <c r="AD230" s="86" ph="1"/>
      <c r="AE230" s="86" ph="1"/>
      <c r="AF230" s="86" ph="1"/>
      <c r="AG230" s="86" ph="1"/>
    </row>
    <row r="231" spans="27:33" ht="25.5" x14ac:dyDescent="0.35">
      <c r="AA231" s="86" ph="1"/>
      <c r="AB231" s="86" ph="1"/>
      <c r="AC231" s="86" ph="1"/>
      <c r="AD231" s="86" ph="1"/>
      <c r="AE231" s="86" ph="1"/>
      <c r="AF231" s="86" ph="1"/>
      <c r="AG231" s="86" ph="1"/>
    </row>
    <row r="232" spans="27:33" ht="25.5" x14ac:dyDescent="0.35">
      <c r="AA232" s="86" ph="1"/>
      <c r="AB232" s="86" ph="1"/>
      <c r="AC232" s="86" ph="1"/>
      <c r="AD232" s="86" ph="1"/>
      <c r="AE232" s="86" ph="1"/>
      <c r="AF232" s="86" ph="1"/>
      <c r="AG232" s="86" ph="1"/>
    </row>
    <row r="234" spans="27:33" ht="25.5" x14ac:dyDescent="0.35">
      <c r="AA234" s="86" ph="1"/>
      <c r="AB234" s="86" ph="1"/>
      <c r="AC234" s="86" ph="1"/>
      <c r="AD234" s="86" ph="1"/>
      <c r="AE234" s="86" ph="1"/>
      <c r="AF234" s="86" ph="1"/>
      <c r="AG234" s="86" ph="1"/>
    </row>
    <row r="235" spans="27:33" ht="25.5" x14ac:dyDescent="0.35">
      <c r="AA235" s="86" ph="1"/>
      <c r="AB235" s="86" ph="1"/>
      <c r="AC235" s="86" ph="1"/>
      <c r="AD235" s="86" ph="1"/>
      <c r="AE235" s="86" ph="1"/>
      <c r="AF235" s="86" ph="1"/>
      <c r="AG235" s="86" ph="1"/>
    </row>
    <row r="236" spans="27:33" ht="25.5" x14ac:dyDescent="0.35">
      <c r="AA236" s="86" ph="1"/>
      <c r="AB236" s="86" ph="1"/>
      <c r="AC236" s="86" ph="1"/>
      <c r="AD236" s="86" ph="1"/>
      <c r="AE236" s="86" ph="1"/>
      <c r="AF236" s="86" ph="1"/>
      <c r="AG236" s="86" ph="1"/>
    </row>
    <row r="237" spans="27:33" ht="25.5" x14ac:dyDescent="0.35">
      <c r="AA237" s="86" ph="1"/>
      <c r="AB237" s="86" ph="1"/>
      <c r="AC237" s="86" ph="1"/>
      <c r="AD237" s="86" ph="1"/>
      <c r="AE237" s="86" ph="1"/>
      <c r="AF237" s="86" ph="1"/>
      <c r="AG237" s="86" ph="1"/>
    </row>
    <row r="239" spans="27:33" ht="25.5" x14ac:dyDescent="0.35">
      <c r="AA239" s="86" ph="1"/>
      <c r="AB239" s="86" ph="1"/>
      <c r="AC239" s="86" ph="1"/>
      <c r="AD239" s="86" ph="1"/>
      <c r="AE239" s="86" ph="1"/>
      <c r="AF239" s="86" ph="1"/>
      <c r="AG239" s="86" ph="1"/>
    </row>
    <row r="240" spans="27:33" ht="25.5" x14ac:dyDescent="0.35">
      <c r="AA240" s="86" ph="1"/>
      <c r="AB240" s="86" ph="1"/>
      <c r="AC240" s="86" ph="1"/>
      <c r="AD240" s="86" ph="1"/>
      <c r="AE240" s="86" ph="1"/>
      <c r="AF240" s="86" ph="1"/>
      <c r="AG240" s="86" ph="1"/>
    </row>
    <row r="241" spans="27:33" ht="25.5" x14ac:dyDescent="0.35">
      <c r="AA241" s="86" ph="1"/>
      <c r="AB241" s="86" ph="1"/>
      <c r="AC241" s="86" ph="1"/>
      <c r="AD241" s="86" ph="1"/>
      <c r="AE241" s="86" ph="1"/>
      <c r="AF241" s="86" ph="1"/>
      <c r="AG241" s="86" ph="1"/>
    </row>
    <row r="242" spans="27:33" ht="25.5" x14ac:dyDescent="0.35">
      <c r="AA242" s="86" ph="1"/>
      <c r="AB242" s="86" ph="1"/>
      <c r="AC242" s="86" ph="1"/>
      <c r="AD242" s="86" ph="1"/>
      <c r="AE242" s="86" ph="1"/>
      <c r="AF242" s="86" ph="1"/>
      <c r="AG242" s="86" ph="1"/>
    </row>
    <row r="244" spans="27:33" ht="25.5" x14ac:dyDescent="0.35">
      <c r="AA244" s="86" ph="1"/>
      <c r="AB244" s="86" ph="1"/>
      <c r="AC244" s="86" ph="1"/>
      <c r="AD244" s="86" ph="1"/>
      <c r="AE244" s="86" ph="1"/>
      <c r="AF244" s="86" ph="1"/>
      <c r="AG244" s="86" ph="1"/>
    </row>
    <row r="245" spans="27:33" ht="25.5" x14ac:dyDescent="0.35">
      <c r="AA245" s="86" ph="1"/>
      <c r="AB245" s="86" ph="1"/>
      <c r="AC245" s="86" ph="1"/>
      <c r="AD245" s="86" ph="1"/>
      <c r="AE245" s="86" ph="1"/>
      <c r="AF245" s="86" ph="1"/>
      <c r="AG245" s="86" ph="1"/>
    </row>
    <row r="247" spans="27:33" ht="25.5" x14ac:dyDescent="0.35">
      <c r="AA247" s="86" ph="1"/>
      <c r="AB247" s="86" ph="1"/>
      <c r="AC247" s="86" ph="1"/>
      <c r="AD247" s="86" ph="1"/>
      <c r="AE247" s="86" ph="1"/>
      <c r="AF247" s="86" ph="1"/>
      <c r="AG247" s="86" ph="1"/>
    </row>
    <row r="248" spans="27:33" ht="25.5" x14ac:dyDescent="0.35">
      <c r="AA248" s="86" ph="1"/>
      <c r="AB248" s="86" ph="1"/>
      <c r="AC248" s="86" ph="1"/>
      <c r="AD248" s="86" ph="1"/>
      <c r="AE248" s="86" ph="1"/>
      <c r="AF248" s="86" ph="1"/>
      <c r="AG248" s="86" ph="1"/>
    </row>
    <row r="249" spans="27:33" ht="25.5" x14ac:dyDescent="0.35">
      <c r="AA249" s="86" ph="1"/>
      <c r="AB249" s="86" ph="1"/>
      <c r="AC249" s="86" ph="1"/>
      <c r="AD249" s="86" ph="1"/>
      <c r="AE249" s="86" ph="1"/>
      <c r="AF249" s="86" ph="1"/>
      <c r="AG249" s="86" ph="1"/>
    </row>
    <row r="250" spans="27:33" ht="25.5" x14ac:dyDescent="0.35">
      <c r="AA250" s="86" ph="1"/>
      <c r="AB250" s="86" ph="1"/>
      <c r="AC250" s="86" ph="1"/>
      <c r="AD250" s="86" ph="1"/>
      <c r="AE250" s="86" ph="1"/>
      <c r="AF250" s="86" ph="1"/>
      <c r="AG250" s="86" ph="1"/>
    </row>
    <row r="251" spans="27:33" ht="25.5" x14ac:dyDescent="0.35">
      <c r="AA251" s="86" ph="1"/>
      <c r="AB251" s="86" ph="1"/>
      <c r="AC251" s="86" ph="1"/>
      <c r="AD251" s="86" ph="1"/>
      <c r="AE251" s="86" ph="1"/>
      <c r="AF251" s="86" ph="1"/>
      <c r="AG251" s="86" ph="1"/>
    </row>
    <row r="252" spans="27:33" ht="25.5" x14ac:dyDescent="0.35">
      <c r="AA252" s="86" ph="1"/>
      <c r="AB252" s="86" ph="1"/>
      <c r="AC252" s="86" ph="1"/>
      <c r="AD252" s="86" ph="1"/>
      <c r="AE252" s="86" ph="1"/>
      <c r="AF252" s="86" ph="1"/>
      <c r="AG252" s="86" ph="1"/>
    </row>
    <row r="254" spans="27:33" ht="25.5" x14ac:dyDescent="0.35">
      <c r="AA254" s="86" ph="1"/>
      <c r="AB254" s="86" ph="1"/>
      <c r="AC254" s="86" ph="1"/>
      <c r="AD254" s="86" ph="1"/>
      <c r="AE254" s="86" ph="1"/>
      <c r="AF254" s="86" ph="1"/>
      <c r="AG254" s="86" ph="1"/>
    </row>
    <row r="255" spans="27:33" ht="25.5" x14ac:dyDescent="0.35">
      <c r="AA255" s="86" ph="1"/>
      <c r="AB255" s="86" ph="1"/>
      <c r="AC255" s="86" ph="1"/>
      <c r="AD255" s="86" ph="1"/>
      <c r="AE255" s="86" ph="1"/>
      <c r="AF255" s="86" ph="1"/>
      <c r="AG255" s="86" ph="1"/>
    </row>
    <row r="256" spans="27:33" ht="25.5" x14ac:dyDescent="0.35">
      <c r="AA256" s="86" ph="1"/>
      <c r="AB256" s="86" ph="1"/>
      <c r="AC256" s="86" ph="1"/>
      <c r="AD256" s="86" ph="1"/>
      <c r="AE256" s="86" ph="1"/>
      <c r="AF256" s="86" ph="1"/>
      <c r="AG256" s="86" ph="1"/>
    </row>
    <row r="257" spans="27:33" ht="25.5" x14ac:dyDescent="0.35">
      <c r="AA257" s="86" ph="1"/>
      <c r="AB257" s="86" ph="1"/>
      <c r="AC257" s="86" ph="1"/>
      <c r="AD257" s="86" ph="1"/>
      <c r="AE257" s="86" ph="1"/>
      <c r="AF257" s="86" ph="1"/>
      <c r="AG257" s="86" ph="1"/>
    </row>
    <row r="260" spans="27:33" ht="25.5" x14ac:dyDescent="0.35">
      <c r="AA260" s="86" ph="1"/>
      <c r="AB260" s="86" ph="1"/>
      <c r="AC260" s="86" ph="1"/>
      <c r="AD260" s="86" ph="1"/>
      <c r="AE260" s="86" ph="1"/>
      <c r="AF260" s="86" ph="1"/>
      <c r="AG260" s="86" ph="1"/>
    </row>
    <row r="261" spans="27:33" ht="25.5" x14ac:dyDescent="0.35">
      <c r="AA261" s="86" ph="1"/>
      <c r="AB261" s="86" ph="1"/>
      <c r="AC261" s="86" ph="1"/>
      <c r="AD261" s="86" ph="1"/>
      <c r="AE261" s="86" ph="1"/>
      <c r="AF261" s="86" ph="1"/>
      <c r="AG261" s="86" ph="1"/>
    </row>
    <row r="262" spans="27:33" ht="25.5" x14ac:dyDescent="0.35">
      <c r="AA262" s="86" ph="1"/>
      <c r="AB262" s="86" ph="1"/>
      <c r="AC262" s="86" ph="1"/>
      <c r="AD262" s="86" ph="1"/>
      <c r="AE262" s="86" ph="1"/>
      <c r="AF262" s="86" ph="1"/>
      <c r="AG262" s="86" ph="1"/>
    </row>
    <row r="263" spans="27:33" ht="25.5" x14ac:dyDescent="0.35">
      <c r="AA263" s="86" ph="1"/>
      <c r="AB263" s="86" ph="1"/>
      <c r="AC263" s="86" ph="1"/>
      <c r="AD263" s="86" ph="1"/>
      <c r="AE263" s="86" ph="1"/>
      <c r="AF263" s="86" ph="1"/>
      <c r="AG263" s="86" ph="1"/>
    </row>
    <row r="265" spans="27:33" ht="25.5" x14ac:dyDescent="0.35">
      <c r="AA265" s="86" ph="1"/>
      <c r="AB265" s="86" ph="1"/>
      <c r="AC265" s="86" ph="1"/>
      <c r="AD265" s="86" ph="1"/>
      <c r="AE265" s="86" ph="1"/>
      <c r="AF265" s="86" ph="1"/>
      <c r="AG265" s="86" ph="1"/>
    </row>
    <row r="266" spans="27:33" ht="25.5" x14ac:dyDescent="0.35">
      <c r="AA266" s="86" ph="1"/>
      <c r="AB266" s="86" ph="1"/>
      <c r="AC266" s="86" ph="1"/>
      <c r="AD266" s="86" ph="1"/>
      <c r="AE266" s="86" ph="1"/>
      <c r="AF266" s="86" ph="1"/>
      <c r="AG266" s="86" ph="1"/>
    </row>
    <row r="267" spans="27:33" ht="25.5" x14ac:dyDescent="0.35">
      <c r="AA267" s="86" ph="1"/>
      <c r="AB267" s="86" ph="1"/>
      <c r="AC267" s="86" ph="1"/>
      <c r="AD267" s="86" ph="1"/>
      <c r="AE267" s="86" ph="1"/>
      <c r="AF267" s="86" ph="1"/>
      <c r="AG267" s="86" ph="1"/>
    </row>
    <row r="268" spans="27:33" ht="25.5" x14ac:dyDescent="0.35">
      <c r="AA268" s="86" ph="1"/>
      <c r="AB268" s="86" ph="1"/>
      <c r="AC268" s="86" ph="1"/>
      <c r="AD268" s="86" ph="1"/>
      <c r="AE268" s="86" ph="1"/>
      <c r="AF268" s="86" ph="1"/>
      <c r="AG268" s="86" ph="1"/>
    </row>
    <row r="270" spans="27:33" ht="25.5" x14ac:dyDescent="0.35">
      <c r="AA270" s="86" ph="1"/>
      <c r="AB270" s="86" ph="1"/>
      <c r="AC270" s="86" ph="1"/>
      <c r="AD270" s="86" ph="1"/>
      <c r="AE270" s="86" ph="1"/>
      <c r="AF270" s="86" ph="1"/>
      <c r="AG270" s="86" ph="1"/>
    </row>
    <row r="272" spans="27:33" ht="25.5" x14ac:dyDescent="0.35">
      <c r="AA272" s="86" ph="1"/>
      <c r="AB272" s="86" ph="1"/>
      <c r="AC272" s="86" ph="1"/>
      <c r="AD272" s="86" ph="1"/>
      <c r="AE272" s="86" ph="1"/>
      <c r="AF272" s="86" ph="1"/>
      <c r="AG272" s="86" ph="1"/>
    </row>
    <row r="273" spans="27:33" ht="25.5" x14ac:dyDescent="0.35">
      <c r="AA273" s="86" ph="1"/>
      <c r="AB273" s="86" ph="1"/>
      <c r="AC273" s="86" ph="1"/>
      <c r="AD273" s="86" ph="1"/>
      <c r="AE273" s="86" ph="1"/>
      <c r="AF273" s="86" ph="1"/>
      <c r="AG273" s="86" ph="1"/>
    </row>
    <row r="274" spans="27:33" ht="25.5" x14ac:dyDescent="0.35">
      <c r="AA274" s="86" ph="1"/>
      <c r="AB274" s="86" ph="1"/>
      <c r="AC274" s="86" ph="1"/>
      <c r="AD274" s="86" ph="1"/>
      <c r="AE274" s="86" ph="1"/>
      <c r="AF274" s="86" ph="1"/>
      <c r="AG274" s="86" ph="1"/>
    </row>
    <row r="276" spans="27:33" ht="25.5" x14ac:dyDescent="0.35">
      <c r="AA276" s="86" ph="1"/>
      <c r="AB276" s="86" ph="1"/>
      <c r="AC276" s="86" ph="1"/>
      <c r="AD276" s="86" ph="1"/>
      <c r="AE276" s="86" ph="1"/>
      <c r="AF276" s="86" ph="1"/>
      <c r="AG276" s="86" ph="1"/>
    </row>
    <row r="277" spans="27:33" ht="25.5" x14ac:dyDescent="0.35">
      <c r="AA277" s="86" ph="1"/>
      <c r="AB277" s="86" ph="1"/>
      <c r="AC277" s="86" ph="1"/>
      <c r="AD277" s="86" ph="1"/>
      <c r="AE277" s="86" ph="1"/>
      <c r="AF277" s="86" ph="1"/>
      <c r="AG277" s="86" ph="1"/>
    </row>
    <row r="278" spans="27:33" ht="25.5" x14ac:dyDescent="0.35">
      <c r="AA278" s="86" ph="1"/>
      <c r="AB278" s="86" ph="1"/>
      <c r="AC278" s="86" ph="1"/>
      <c r="AD278" s="86" ph="1"/>
      <c r="AE278" s="86" ph="1"/>
      <c r="AF278" s="86" ph="1"/>
      <c r="AG278" s="86" ph="1"/>
    </row>
    <row r="279" spans="27:33" ht="25.5" x14ac:dyDescent="0.35">
      <c r="AA279" s="86" ph="1"/>
      <c r="AB279" s="86" ph="1"/>
      <c r="AC279" s="86" ph="1"/>
      <c r="AD279" s="86" ph="1"/>
      <c r="AE279" s="86" ph="1"/>
      <c r="AF279" s="86" ph="1"/>
      <c r="AG279" s="86" ph="1"/>
    </row>
    <row r="281" spans="27:33" ht="25.5" x14ac:dyDescent="0.35">
      <c r="AA281" s="86" ph="1"/>
      <c r="AB281" s="86" ph="1"/>
      <c r="AC281" s="86" ph="1"/>
      <c r="AD281" s="86" ph="1"/>
      <c r="AE281" s="86" ph="1"/>
      <c r="AF281" s="86" ph="1"/>
      <c r="AG281" s="86" ph="1"/>
    </row>
    <row r="283" spans="27:33" ht="25.5" x14ac:dyDescent="0.35">
      <c r="AA283" s="86" ph="1"/>
      <c r="AB283" s="86" ph="1"/>
      <c r="AC283" s="86" ph="1"/>
      <c r="AD283" s="86" ph="1"/>
      <c r="AE283" s="86" ph="1"/>
      <c r="AF283" s="86" ph="1"/>
      <c r="AG283" s="86" ph="1"/>
    </row>
    <row r="284" spans="27:33" ht="25.5" x14ac:dyDescent="0.35">
      <c r="AA284" s="86" ph="1"/>
      <c r="AB284" s="86" ph="1"/>
      <c r="AC284" s="86" ph="1"/>
      <c r="AD284" s="86" ph="1"/>
      <c r="AE284" s="86" ph="1"/>
      <c r="AF284" s="86" ph="1"/>
      <c r="AG284" s="86" ph="1"/>
    </row>
    <row r="285" spans="27:33" ht="25.5" x14ac:dyDescent="0.35">
      <c r="AA285" s="86" ph="1"/>
      <c r="AB285" s="86" ph="1"/>
      <c r="AC285" s="86" ph="1"/>
      <c r="AD285" s="86" ph="1"/>
      <c r="AE285" s="86" ph="1"/>
      <c r="AF285" s="86" ph="1"/>
      <c r="AG285" s="86" ph="1"/>
    </row>
    <row r="286" spans="27:33" ht="25.5" x14ac:dyDescent="0.35">
      <c r="AA286" s="86" ph="1"/>
      <c r="AB286" s="86" ph="1"/>
      <c r="AC286" s="86" ph="1"/>
      <c r="AD286" s="86" ph="1"/>
      <c r="AE286" s="86" ph="1"/>
      <c r="AF286" s="86" ph="1"/>
      <c r="AG286" s="86" ph="1"/>
    </row>
    <row r="287" spans="27:33" ht="25.5" x14ac:dyDescent="0.35">
      <c r="AA287" s="86" ph="1"/>
      <c r="AB287" s="86" ph="1"/>
      <c r="AC287" s="86" ph="1"/>
      <c r="AD287" s="86" ph="1"/>
      <c r="AE287" s="86" ph="1"/>
      <c r="AF287" s="86" ph="1"/>
      <c r="AG287" s="86" ph="1"/>
    </row>
    <row r="288" spans="27:33" ht="25.5" x14ac:dyDescent="0.35">
      <c r="AA288" s="86" ph="1"/>
      <c r="AB288" s="86" ph="1"/>
      <c r="AC288" s="86" ph="1"/>
      <c r="AD288" s="86" ph="1"/>
      <c r="AE288" s="86" ph="1"/>
      <c r="AF288" s="86" ph="1"/>
      <c r="AG288" s="86" ph="1"/>
    </row>
    <row r="290" spans="27:33" ht="25.5" x14ac:dyDescent="0.35">
      <c r="AA290" s="86" ph="1"/>
      <c r="AB290" s="86" ph="1"/>
      <c r="AC290" s="86" ph="1"/>
      <c r="AD290" s="86" ph="1"/>
      <c r="AE290" s="86" ph="1"/>
      <c r="AF290" s="86" ph="1"/>
      <c r="AG290" s="86" ph="1"/>
    </row>
    <row r="292" spans="27:33" ht="25.5" x14ac:dyDescent="0.35">
      <c r="AA292" s="86" ph="1"/>
      <c r="AB292" s="86" ph="1"/>
      <c r="AC292" s="86" ph="1"/>
      <c r="AD292" s="86" ph="1"/>
      <c r="AE292" s="86" ph="1"/>
      <c r="AF292" s="86" ph="1"/>
      <c r="AG292" s="86" ph="1"/>
    </row>
    <row r="293" spans="27:33" ht="25.5" x14ac:dyDescent="0.35">
      <c r="AA293" s="86" ph="1"/>
      <c r="AB293" s="86" ph="1"/>
      <c r="AC293" s="86" ph="1"/>
      <c r="AD293" s="86" ph="1"/>
      <c r="AE293" s="86" ph="1"/>
      <c r="AF293" s="86" ph="1"/>
      <c r="AG293" s="86" ph="1"/>
    </row>
    <row r="294" spans="27:33" ht="25.5" x14ac:dyDescent="0.35">
      <c r="AA294" s="86" ph="1"/>
      <c r="AB294" s="86" ph="1"/>
      <c r="AC294" s="86" ph="1"/>
      <c r="AD294" s="86" ph="1"/>
      <c r="AE294" s="86" ph="1"/>
      <c r="AF294" s="86" ph="1"/>
      <c r="AG294" s="86" ph="1"/>
    </row>
    <row r="296" spans="27:33" ht="25.5" x14ac:dyDescent="0.35">
      <c r="AA296" s="86" ph="1"/>
      <c r="AB296" s="86" ph="1"/>
      <c r="AC296" s="86" ph="1"/>
      <c r="AD296" s="86" ph="1"/>
      <c r="AE296" s="86" ph="1"/>
      <c r="AF296" s="86" ph="1"/>
      <c r="AG296" s="86" ph="1"/>
    </row>
    <row r="297" spans="27:33" ht="25.5" x14ac:dyDescent="0.35">
      <c r="AA297" s="86" ph="1"/>
      <c r="AB297" s="86" ph="1"/>
      <c r="AC297" s="86" ph="1"/>
      <c r="AD297" s="86" ph="1"/>
      <c r="AE297" s="86" ph="1"/>
      <c r="AF297" s="86" ph="1"/>
      <c r="AG297" s="86" ph="1"/>
    </row>
    <row r="298" spans="27:33" ht="25.5" x14ac:dyDescent="0.35">
      <c r="AA298" s="86" ph="1"/>
      <c r="AB298" s="86" ph="1"/>
      <c r="AC298" s="86" ph="1"/>
      <c r="AD298" s="86" ph="1"/>
      <c r="AE298" s="86" ph="1"/>
      <c r="AF298" s="86" ph="1"/>
      <c r="AG298" s="86" ph="1"/>
    </row>
    <row r="299" spans="27:33" ht="25.5" x14ac:dyDescent="0.35">
      <c r="AA299" s="86" ph="1"/>
      <c r="AB299" s="86" ph="1"/>
      <c r="AC299" s="86" ph="1"/>
      <c r="AD299" s="86" ph="1"/>
      <c r="AE299" s="86" ph="1"/>
      <c r="AF299" s="86" ph="1"/>
      <c r="AG299" s="86" ph="1"/>
    </row>
    <row r="301" spans="27:33" ht="25.5" x14ac:dyDescent="0.35">
      <c r="AA301" s="86" ph="1"/>
      <c r="AB301" s="86" ph="1"/>
      <c r="AC301" s="86" ph="1"/>
      <c r="AD301" s="86" ph="1"/>
      <c r="AE301" s="86" ph="1"/>
      <c r="AF301" s="86" ph="1"/>
      <c r="AG301" s="86" ph="1"/>
    </row>
    <row r="303" spans="27:33" ht="25.5" x14ac:dyDescent="0.35">
      <c r="AA303" s="86" ph="1"/>
      <c r="AB303" s="86" ph="1"/>
      <c r="AC303" s="86" ph="1"/>
      <c r="AD303" s="86" ph="1"/>
      <c r="AE303" s="86" ph="1"/>
      <c r="AF303" s="86" ph="1"/>
      <c r="AG303" s="86" ph="1"/>
    </row>
    <row r="304" spans="27:33" ht="25.5" x14ac:dyDescent="0.35">
      <c r="AA304" s="86" ph="1"/>
      <c r="AB304" s="86" ph="1"/>
      <c r="AC304" s="86" ph="1"/>
      <c r="AD304" s="86" ph="1"/>
      <c r="AE304" s="86" ph="1"/>
      <c r="AF304" s="86" ph="1"/>
      <c r="AG304" s="86" ph="1"/>
    </row>
    <row r="305" spans="27:33" ht="25.5" x14ac:dyDescent="0.35">
      <c r="AA305" s="86" ph="1"/>
      <c r="AB305" s="86" ph="1"/>
      <c r="AC305" s="86" ph="1"/>
      <c r="AD305" s="86" ph="1"/>
      <c r="AE305" s="86" ph="1"/>
      <c r="AF305" s="86" ph="1"/>
      <c r="AG305" s="86" ph="1"/>
    </row>
    <row r="306" spans="27:33" ht="25.5" x14ac:dyDescent="0.35">
      <c r="AA306" s="86" ph="1"/>
      <c r="AB306" s="86" ph="1"/>
      <c r="AC306" s="86" ph="1"/>
      <c r="AD306" s="86" ph="1"/>
      <c r="AE306" s="86" ph="1"/>
      <c r="AF306" s="86" ph="1"/>
      <c r="AG306" s="86" ph="1"/>
    </row>
    <row r="308" spans="27:33" ht="25.5" x14ac:dyDescent="0.35">
      <c r="AA308" s="86" ph="1"/>
      <c r="AB308" s="86" ph="1"/>
      <c r="AC308" s="86" ph="1"/>
      <c r="AD308" s="86" ph="1"/>
      <c r="AE308" s="86" ph="1"/>
      <c r="AF308" s="86" ph="1"/>
      <c r="AG308" s="86" ph="1"/>
    </row>
    <row r="309" spans="27:33" ht="25.5" x14ac:dyDescent="0.35">
      <c r="AA309" s="86" ph="1"/>
      <c r="AB309" s="86" ph="1"/>
      <c r="AC309" s="86" ph="1"/>
      <c r="AD309" s="86" ph="1"/>
      <c r="AE309" s="86" ph="1"/>
      <c r="AF309" s="86" ph="1"/>
      <c r="AG309" s="86" ph="1"/>
    </row>
    <row r="310" spans="27:33" ht="25.5" x14ac:dyDescent="0.35">
      <c r="AA310" s="86" ph="1"/>
      <c r="AB310" s="86" ph="1"/>
      <c r="AC310" s="86" ph="1"/>
      <c r="AD310" s="86" ph="1"/>
      <c r="AE310" s="86" ph="1"/>
      <c r="AF310" s="86" ph="1"/>
      <c r="AG310" s="86" ph="1"/>
    </row>
    <row r="311" spans="27:33" ht="25.5" x14ac:dyDescent="0.35">
      <c r="AA311" s="86" ph="1"/>
      <c r="AB311" s="86" ph="1"/>
      <c r="AC311" s="86" ph="1"/>
      <c r="AD311" s="86" ph="1"/>
      <c r="AE311" s="86" ph="1"/>
      <c r="AF311" s="86" ph="1"/>
      <c r="AG311" s="86" ph="1"/>
    </row>
    <row r="313" spans="27:33" ht="25.5" x14ac:dyDescent="0.35">
      <c r="AA313" s="86" ph="1"/>
      <c r="AB313" s="86" ph="1"/>
      <c r="AC313" s="86" ph="1"/>
      <c r="AD313" s="86" ph="1"/>
      <c r="AE313" s="86" ph="1"/>
      <c r="AF313" s="86" ph="1"/>
      <c r="AG313" s="86" ph="1"/>
    </row>
    <row r="314" spans="27:33" ht="25.5" x14ac:dyDescent="0.35">
      <c r="AA314" s="86" ph="1"/>
      <c r="AB314" s="86" ph="1"/>
      <c r="AC314" s="86" ph="1"/>
      <c r="AD314" s="86" ph="1"/>
      <c r="AE314" s="86" ph="1"/>
      <c r="AF314" s="86" ph="1"/>
      <c r="AG314" s="86" ph="1"/>
    </row>
    <row r="315" spans="27:33" ht="25.5" x14ac:dyDescent="0.35">
      <c r="AA315" s="86" ph="1"/>
      <c r="AB315" s="86" ph="1"/>
      <c r="AC315" s="86" ph="1"/>
      <c r="AD315" s="86" ph="1"/>
      <c r="AE315" s="86" ph="1"/>
      <c r="AF315" s="86" ph="1"/>
      <c r="AG315" s="86" ph="1"/>
    </row>
    <row r="316" spans="27:33" ht="25.5" x14ac:dyDescent="0.35">
      <c r="AA316" s="86" ph="1"/>
      <c r="AB316" s="86" ph="1"/>
      <c r="AC316" s="86" ph="1"/>
      <c r="AD316" s="86" ph="1"/>
      <c r="AE316" s="86" ph="1"/>
      <c r="AF316" s="86" ph="1"/>
      <c r="AG316" s="86" ph="1"/>
    </row>
    <row r="317" spans="27:33" ht="25.5" x14ac:dyDescent="0.35">
      <c r="AA317" s="86" ph="1"/>
      <c r="AB317" s="86" ph="1"/>
      <c r="AC317" s="86" ph="1"/>
      <c r="AD317" s="86" ph="1"/>
      <c r="AE317" s="86" ph="1"/>
      <c r="AF317" s="86" ph="1"/>
      <c r="AG317" s="86" ph="1"/>
    </row>
    <row r="318" spans="27:33" ht="25.5" x14ac:dyDescent="0.35">
      <c r="AA318" s="86" ph="1"/>
      <c r="AB318" s="86" ph="1"/>
      <c r="AC318" s="86" ph="1"/>
      <c r="AD318" s="86" ph="1"/>
      <c r="AE318" s="86" ph="1"/>
      <c r="AF318" s="86" ph="1"/>
      <c r="AG318" s="86" ph="1"/>
    </row>
    <row r="319" spans="27:33" ht="25.5" x14ac:dyDescent="0.35">
      <c r="AA319" s="86" ph="1"/>
      <c r="AB319" s="86" ph="1"/>
      <c r="AC319" s="86" ph="1"/>
      <c r="AD319" s="86" ph="1"/>
      <c r="AE319" s="86" ph="1"/>
      <c r="AF319" s="86" ph="1"/>
      <c r="AG319" s="86" ph="1"/>
    </row>
    <row r="321" spans="27:33" ht="25.5" x14ac:dyDescent="0.35">
      <c r="AA321" s="86" ph="1"/>
      <c r="AB321" s="86" ph="1"/>
      <c r="AC321" s="86" ph="1"/>
      <c r="AD321" s="86" ph="1"/>
      <c r="AE321" s="86" ph="1"/>
      <c r="AF321" s="86" ph="1"/>
      <c r="AG321" s="86" ph="1"/>
    </row>
    <row r="322" spans="27:33" ht="25.5" x14ac:dyDescent="0.35">
      <c r="AA322" s="86" ph="1"/>
      <c r="AB322" s="86" ph="1"/>
      <c r="AC322" s="86" ph="1"/>
      <c r="AD322" s="86" ph="1"/>
      <c r="AE322" s="86" ph="1"/>
      <c r="AF322" s="86" ph="1"/>
      <c r="AG322" s="86" ph="1"/>
    </row>
    <row r="323" spans="27:33" ht="25.5" x14ac:dyDescent="0.35">
      <c r="AA323" s="86" ph="1"/>
      <c r="AB323" s="86" ph="1"/>
      <c r="AC323" s="86" ph="1"/>
      <c r="AD323" s="86" ph="1"/>
      <c r="AE323" s="86" ph="1"/>
      <c r="AF323" s="86" ph="1"/>
      <c r="AG323" s="86" ph="1"/>
    </row>
    <row r="324" spans="27:33" ht="25.5" x14ac:dyDescent="0.35">
      <c r="AA324" s="86" ph="1"/>
      <c r="AB324" s="86" ph="1"/>
      <c r="AC324" s="86" ph="1"/>
      <c r="AD324" s="86" ph="1"/>
      <c r="AE324" s="86" ph="1"/>
      <c r="AF324" s="86" ph="1"/>
      <c r="AG324" s="86" ph="1"/>
    </row>
    <row r="326" spans="27:33" ht="25.5" x14ac:dyDescent="0.35">
      <c r="AA326" s="86" ph="1"/>
      <c r="AB326" s="86" ph="1"/>
      <c r="AC326" s="86" ph="1"/>
      <c r="AD326" s="86" ph="1"/>
      <c r="AE326" s="86" ph="1"/>
      <c r="AF326" s="86" ph="1"/>
      <c r="AG326" s="86" ph="1"/>
    </row>
    <row r="328" spans="27:33" ht="25.5" x14ac:dyDescent="0.35">
      <c r="AA328" s="86" ph="1"/>
      <c r="AB328" s="86" ph="1"/>
      <c r="AC328" s="86" ph="1"/>
      <c r="AD328" s="86" ph="1"/>
      <c r="AE328" s="86" ph="1"/>
      <c r="AF328" s="86" ph="1"/>
      <c r="AG328" s="86" ph="1"/>
    </row>
    <row r="329" spans="27:33" ht="25.5" x14ac:dyDescent="0.35">
      <c r="AA329" s="86" ph="1"/>
      <c r="AB329" s="86" ph="1"/>
      <c r="AC329" s="86" ph="1"/>
      <c r="AD329" s="86" ph="1"/>
      <c r="AE329" s="86" ph="1"/>
      <c r="AF329" s="86" ph="1"/>
      <c r="AG329" s="86" ph="1"/>
    </row>
    <row r="330" spans="27:33" ht="25.5" x14ac:dyDescent="0.35">
      <c r="AA330" s="86" ph="1"/>
      <c r="AB330" s="86" ph="1"/>
      <c r="AC330" s="86" ph="1"/>
      <c r="AD330" s="86" ph="1"/>
      <c r="AE330" s="86" ph="1"/>
      <c r="AF330" s="86" ph="1"/>
      <c r="AG330" s="86" ph="1"/>
    </row>
    <row r="331" spans="27:33" ht="25.5" x14ac:dyDescent="0.35">
      <c r="AA331" s="86" ph="1"/>
      <c r="AB331" s="86" ph="1"/>
      <c r="AC331" s="86" ph="1"/>
      <c r="AD331" s="86" ph="1"/>
      <c r="AE331" s="86" ph="1"/>
      <c r="AF331" s="86" ph="1"/>
      <c r="AG331" s="86" ph="1"/>
    </row>
    <row r="333" spans="27:33" ht="25.5" x14ac:dyDescent="0.35">
      <c r="AA333" s="86" ph="1"/>
      <c r="AB333" s="86" ph="1"/>
      <c r="AC333" s="86" ph="1"/>
      <c r="AD333" s="86" ph="1"/>
      <c r="AE333" s="86" ph="1"/>
      <c r="AF333" s="86" ph="1"/>
      <c r="AG333" s="86" ph="1"/>
    </row>
    <row r="334" spans="27:33" ht="25.5" x14ac:dyDescent="0.35">
      <c r="AA334" s="86" ph="1"/>
      <c r="AB334" s="86" ph="1"/>
      <c r="AC334" s="86" ph="1"/>
      <c r="AD334" s="86" ph="1"/>
      <c r="AE334" s="86" ph="1"/>
      <c r="AF334" s="86" ph="1"/>
      <c r="AG334" s="86" ph="1"/>
    </row>
    <row r="335" spans="27:33" ht="25.5" x14ac:dyDescent="0.35">
      <c r="AA335" s="86" ph="1"/>
      <c r="AB335" s="86" ph="1"/>
      <c r="AC335" s="86" ph="1"/>
      <c r="AD335" s="86" ph="1"/>
      <c r="AE335" s="86" ph="1"/>
      <c r="AF335" s="86" ph="1"/>
      <c r="AG335" s="86" ph="1"/>
    </row>
    <row r="336" spans="27:33" ht="25.5" x14ac:dyDescent="0.35">
      <c r="AA336" s="86" ph="1"/>
      <c r="AB336" s="86" ph="1"/>
      <c r="AC336" s="86" ph="1"/>
      <c r="AD336" s="86" ph="1"/>
      <c r="AE336" s="86" ph="1"/>
      <c r="AF336" s="86" ph="1"/>
      <c r="AG336" s="86" ph="1"/>
    </row>
    <row r="338" spans="27:33" ht="25.5" x14ac:dyDescent="0.35">
      <c r="AA338" s="86" ph="1"/>
      <c r="AB338" s="86" ph="1"/>
      <c r="AC338" s="86" ph="1"/>
      <c r="AD338" s="86" ph="1"/>
      <c r="AE338" s="86" ph="1"/>
      <c r="AF338" s="86" ph="1"/>
      <c r="AG338" s="86" ph="1"/>
    </row>
    <row r="339" spans="27:33" ht="25.5" x14ac:dyDescent="0.35">
      <c r="AA339" s="86" ph="1"/>
      <c r="AB339" s="86" ph="1"/>
      <c r="AC339" s="86" ph="1"/>
      <c r="AD339" s="86" ph="1"/>
      <c r="AE339" s="86" ph="1"/>
      <c r="AF339" s="86" ph="1"/>
      <c r="AG339" s="86" ph="1"/>
    </row>
    <row r="340" spans="27:33" ht="25.5" x14ac:dyDescent="0.35">
      <c r="AA340" s="86" ph="1"/>
      <c r="AB340" s="86" ph="1"/>
      <c r="AC340" s="86" ph="1"/>
      <c r="AD340" s="86" ph="1"/>
      <c r="AE340" s="86" ph="1"/>
      <c r="AF340" s="86" ph="1"/>
      <c r="AG340" s="86" ph="1"/>
    </row>
    <row r="341" spans="27:33" ht="25.5" x14ac:dyDescent="0.35">
      <c r="AA341" s="86" ph="1"/>
      <c r="AB341" s="86" ph="1"/>
      <c r="AC341" s="86" ph="1"/>
      <c r="AD341" s="86" ph="1"/>
      <c r="AE341" s="86" ph="1"/>
      <c r="AF341" s="86" ph="1"/>
      <c r="AG341" s="86" ph="1"/>
    </row>
    <row r="342" spans="27:33" ht="25.5" x14ac:dyDescent="0.35">
      <c r="AA342" s="86" ph="1"/>
      <c r="AB342" s="86" ph="1"/>
      <c r="AC342" s="86" ph="1"/>
      <c r="AD342" s="86" ph="1"/>
      <c r="AE342" s="86" ph="1"/>
      <c r="AF342" s="86" ph="1"/>
      <c r="AG342" s="86" ph="1"/>
    </row>
  </sheetData>
  <sheetProtection sheet="1" insertRows="0"/>
  <protectedRanges>
    <protectedRange sqref="G2:Y5 U9:Y9 AG2:AX6 AG7:AM8 AS7:AX8 AG9:AX10 BS14:BU33 BN14:BP33 BF56:CI65 D56:AD65 D38:AA52 AG38:AK52 AT56:AV65" name="範囲1"/>
    <protectedRange sqref="BA14:BC33 Q14:S33 BH18:BJ19 BE16:BM16 BE21:BM33 AI14:AK33 U14:AF33 C14:N33 AM14:AX33" name="範囲1_1"/>
    <protectedRange sqref="G6:Y8" name="範囲1_2"/>
  </protectedRanges>
  <mergeCells count="1399">
    <mergeCell ref="AM34:AP34"/>
    <mergeCell ref="AQ34:AT34"/>
    <mergeCell ref="AU34:AX34"/>
    <mergeCell ref="AY34:AZ34"/>
    <mergeCell ref="BA34:BC34"/>
    <mergeCell ref="AM30:AP30"/>
    <mergeCell ref="AQ30:AT30"/>
    <mergeCell ref="AU30:AX30"/>
    <mergeCell ref="AY30:AZ30"/>
    <mergeCell ref="BA30:BC30"/>
    <mergeCell ref="AM31:AP31"/>
    <mergeCell ref="AQ31:AT31"/>
    <mergeCell ref="AU31:AX31"/>
    <mergeCell ref="AY31:AZ31"/>
    <mergeCell ref="BA31:BC31"/>
    <mergeCell ref="AM32:AP32"/>
    <mergeCell ref="AQ32:AT32"/>
    <mergeCell ref="AU32:AX32"/>
    <mergeCell ref="AY32:AZ32"/>
    <mergeCell ref="BA32:BC32"/>
    <mergeCell ref="AM33:AP33"/>
    <mergeCell ref="AQ33:AT33"/>
    <mergeCell ref="AU33:AX33"/>
    <mergeCell ref="AY33:AZ33"/>
    <mergeCell ref="BA33:BC33"/>
    <mergeCell ref="AM26:AP26"/>
    <mergeCell ref="AQ26:AT26"/>
    <mergeCell ref="AU26:AX26"/>
    <mergeCell ref="AY26:AZ26"/>
    <mergeCell ref="BA26:BC26"/>
    <mergeCell ref="AM27:AP27"/>
    <mergeCell ref="AQ27:AT27"/>
    <mergeCell ref="AU27:AX27"/>
    <mergeCell ref="AY27:AZ27"/>
    <mergeCell ref="BA27:BC27"/>
    <mergeCell ref="AQ29:AT29"/>
    <mergeCell ref="AU29:AX29"/>
    <mergeCell ref="AY29:AZ29"/>
    <mergeCell ref="BA29:BC29"/>
    <mergeCell ref="AM28:AP28"/>
    <mergeCell ref="AQ28:AT28"/>
    <mergeCell ref="AU28:AX28"/>
    <mergeCell ref="AY28:AZ28"/>
    <mergeCell ref="BA28:BC28"/>
    <mergeCell ref="AM29:AP29"/>
    <mergeCell ref="BK20:BM20"/>
    <mergeCell ref="AM21:AP21"/>
    <mergeCell ref="AQ21:AT21"/>
    <mergeCell ref="AU21:AX21"/>
    <mergeCell ref="AY21:AZ21"/>
    <mergeCell ref="BA21:BC21"/>
    <mergeCell ref="AQ22:AT22"/>
    <mergeCell ref="AU22:AX22"/>
    <mergeCell ref="AY22:AZ22"/>
    <mergeCell ref="BA22:BC22"/>
    <mergeCell ref="AM23:AP23"/>
    <mergeCell ref="AQ23:AT23"/>
    <mergeCell ref="AU23:AX23"/>
    <mergeCell ref="AY23:AZ23"/>
    <mergeCell ref="BA23:BC23"/>
    <mergeCell ref="AU25:AX25"/>
    <mergeCell ref="AY25:AZ25"/>
    <mergeCell ref="BA25:BC25"/>
    <mergeCell ref="AM24:AP24"/>
    <mergeCell ref="AQ24:AT24"/>
    <mergeCell ref="AU24:AX24"/>
    <mergeCell ref="AY24:AZ24"/>
    <mergeCell ref="BA24:BC24"/>
    <mergeCell ref="AM25:AP25"/>
    <mergeCell ref="AQ25:AT25"/>
    <mergeCell ref="AY20:AZ20"/>
    <mergeCell ref="BA20:BC20"/>
    <mergeCell ref="BE20:BG20"/>
    <mergeCell ref="BH20:BJ20"/>
    <mergeCell ref="AY16:AZ16"/>
    <mergeCell ref="BA16:BC16"/>
    <mergeCell ref="AM17:AP17"/>
    <mergeCell ref="AQ17:AT17"/>
    <mergeCell ref="AU17:AX17"/>
    <mergeCell ref="AY17:AZ17"/>
    <mergeCell ref="BA17:BC17"/>
    <mergeCell ref="BE17:BM17"/>
    <mergeCell ref="AM18:AP18"/>
    <mergeCell ref="AQ18:AT18"/>
    <mergeCell ref="AU18:AX18"/>
    <mergeCell ref="AY18:AZ18"/>
    <mergeCell ref="BA18:BC18"/>
    <mergeCell ref="BE18:BG18"/>
    <mergeCell ref="BH18:BJ18"/>
    <mergeCell ref="BK18:BM18"/>
    <mergeCell ref="AY19:AZ19"/>
    <mergeCell ref="BA19:BC19"/>
    <mergeCell ref="BE19:BG19"/>
    <mergeCell ref="BH19:BJ19"/>
    <mergeCell ref="BK19:BM19"/>
    <mergeCell ref="AM13:AP13"/>
    <mergeCell ref="AQ13:AT13"/>
    <mergeCell ref="AU13:AX13"/>
    <mergeCell ref="AY13:AZ13"/>
    <mergeCell ref="BA13:BC13"/>
    <mergeCell ref="BE13:BG13"/>
    <mergeCell ref="BH13:BJ13"/>
    <mergeCell ref="BK13:BM13"/>
    <mergeCell ref="AM14:AP14"/>
    <mergeCell ref="AQ14:AT14"/>
    <mergeCell ref="AU14:AX14"/>
    <mergeCell ref="AY14:AZ14"/>
    <mergeCell ref="BA14:BC14"/>
    <mergeCell ref="BE14:BG14"/>
    <mergeCell ref="BH14:BJ14"/>
    <mergeCell ref="BK14:BM14"/>
    <mergeCell ref="AM15:AP15"/>
    <mergeCell ref="AQ15:AT15"/>
    <mergeCell ref="AU15:AX15"/>
    <mergeCell ref="AY15:AZ15"/>
    <mergeCell ref="BA15:BC15"/>
    <mergeCell ref="BE15:BG15"/>
    <mergeCell ref="BH15:BJ15"/>
    <mergeCell ref="BK15:BM15"/>
    <mergeCell ref="BD134:BG134"/>
    <mergeCell ref="AV134:AY134"/>
    <mergeCell ref="B134:M134"/>
    <mergeCell ref="N134:P134"/>
    <mergeCell ref="Q134:S134"/>
    <mergeCell ref="T134:W134"/>
    <mergeCell ref="X134:AA134"/>
    <mergeCell ref="AB134:AE134"/>
    <mergeCell ref="AR134:AU134"/>
    <mergeCell ref="AJ134:AM134"/>
    <mergeCell ref="AN134:AQ134"/>
    <mergeCell ref="AB131:AE131"/>
    <mergeCell ref="AR131:AU131"/>
    <mergeCell ref="AJ131:AM131"/>
    <mergeCell ref="AN131:AQ131"/>
    <mergeCell ref="T132:W132"/>
    <mergeCell ref="X132:AA132"/>
    <mergeCell ref="AB132:AE132"/>
    <mergeCell ref="AR132:AU132"/>
    <mergeCell ref="AJ132:AM132"/>
    <mergeCell ref="AN132:AQ132"/>
    <mergeCell ref="T131:W131"/>
    <mergeCell ref="X131:AA131"/>
    <mergeCell ref="AZ133:BC133"/>
    <mergeCell ref="BD133:BG133"/>
    <mergeCell ref="AV133:AY133"/>
    <mergeCell ref="AZ132:BC132"/>
    <mergeCell ref="BD132:BG132"/>
    <mergeCell ref="AV132:AY132"/>
    <mergeCell ref="B131:M131"/>
    <mergeCell ref="AZ134:BC134"/>
    <mergeCell ref="N131:P131"/>
    <mergeCell ref="Q131:S131"/>
    <mergeCell ref="B132:M132"/>
    <mergeCell ref="N132:P132"/>
    <mergeCell ref="Q132:S132"/>
    <mergeCell ref="CF126:CI126"/>
    <mergeCell ref="CJ126:CQ126"/>
    <mergeCell ref="CR125:CU125"/>
    <mergeCell ref="BT125:BW125"/>
    <mergeCell ref="BX125:CA125"/>
    <mergeCell ref="CB125:CE125"/>
    <mergeCell ref="CF125:CI125"/>
    <mergeCell ref="CJ125:CQ125"/>
    <mergeCell ref="Q125:S125"/>
    <mergeCell ref="T125:W125"/>
    <mergeCell ref="X125:AA125"/>
    <mergeCell ref="AB125:AE125"/>
    <mergeCell ref="AR125:AU125"/>
    <mergeCell ref="AJ125:AM125"/>
    <mergeCell ref="AN125:AQ125"/>
    <mergeCell ref="AF125:AI125"/>
    <mergeCell ref="AJ130:AM130"/>
    <mergeCell ref="AN130:AQ130"/>
    <mergeCell ref="AF126:AI126"/>
    <mergeCell ref="AZ126:BC126"/>
    <mergeCell ref="BD126:BG126"/>
    <mergeCell ref="AV126:AY126"/>
    <mergeCell ref="B126:M126"/>
    <mergeCell ref="N126:P126"/>
    <mergeCell ref="Q126:S126"/>
    <mergeCell ref="T126:W126"/>
    <mergeCell ref="X126:AA126"/>
    <mergeCell ref="BO129:BU129"/>
    <mergeCell ref="AZ81:BB81"/>
    <mergeCell ref="BF83:BG83"/>
    <mergeCell ref="AK83:AM83"/>
    <mergeCell ref="AN83:AP83"/>
    <mergeCell ref="AQ83:AS83"/>
    <mergeCell ref="BC81:BE81"/>
    <mergeCell ref="AJ105:AM105"/>
    <mergeCell ref="AJ106:AM106"/>
    <mergeCell ref="AJ107:AM107"/>
    <mergeCell ref="AJ108:AM108"/>
    <mergeCell ref="AJ109:AM109"/>
    <mergeCell ref="AJ112:AM112"/>
    <mergeCell ref="AF108:AI108"/>
    <mergeCell ref="AN103:AQ103"/>
    <mergeCell ref="AN104:AQ104"/>
    <mergeCell ref="BT122:BW122"/>
    <mergeCell ref="BH120:CU120"/>
    <mergeCell ref="AF109:AI109"/>
    <mergeCell ref="AF110:AI110"/>
    <mergeCell ref="AF111:AI111"/>
    <mergeCell ref="BD122:BG122"/>
    <mergeCell ref="AV122:AY122"/>
    <mergeCell ref="AJ110:AM110"/>
    <mergeCell ref="AJ111:AM111"/>
    <mergeCell ref="AF115:AI115"/>
    <mergeCell ref="AF116:AI116"/>
    <mergeCell ref="AF117:AI117"/>
    <mergeCell ref="AJ114:AM114"/>
    <mergeCell ref="AJ115:AM115"/>
    <mergeCell ref="BQ122:BS122"/>
    <mergeCell ref="BF81:BG81"/>
    <mergeCell ref="AN99:AQ99"/>
    <mergeCell ref="B83:C83"/>
    <mergeCell ref="B81:C81"/>
    <mergeCell ref="N81:R81"/>
    <mergeCell ref="S81:W81"/>
    <mergeCell ref="X81:Y81"/>
    <mergeCell ref="AB81:AD81"/>
    <mergeCell ref="AE81:AG81"/>
    <mergeCell ref="AH81:AJ81"/>
    <mergeCell ref="AK81:AM81"/>
    <mergeCell ref="AN81:AP81"/>
    <mergeCell ref="AQ81:AS81"/>
    <mergeCell ref="AT81:AV81"/>
    <mergeCell ref="AE83:AG83"/>
    <mergeCell ref="AH83:AJ83"/>
    <mergeCell ref="N82:R82"/>
    <mergeCell ref="S82:W82"/>
    <mergeCell ref="X82:Y82"/>
    <mergeCell ref="Z82:AA82"/>
    <mergeCell ref="AB82:AD82"/>
    <mergeCell ref="AE82:AG82"/>
    <mergeCell ref="AT83:AV83"/>
    <mergeCell ref="BH73:BQ73"/>
    <mergeCell ref="BH74:BQ74"/>
    <mergeCell ref="CB74:CK74"/>
    <mergeCell ref="AZ71:BB71"/>
    <mergeCell ref="W72:AA72"/>
    <mergeCell ref="D80:M80"/>
    <mergeCell ref="D79:M79"/>
    <mergeCell ref="B71:C71"/>
    <mergeCell ref="B72:C72"/>
    <mergeCell ref="B73:C73"/>
    <mergeCell ref="AH72:AJ72"/>
    <mergeCell ref="AN71:AP71"/>
    <mergeCell ref="D72:M72"/>
    <mergeCell ref="N72:R72"/>
    <mergeCell ref="S72:T72"/>
    <mergeCell ref="U72:V72"/>
    <mergeCell ref="B74:C74"/>
    <mergeCell ref="BH72:BQ72"/>
    <mergeCell ref="BR72:CA72"/>
    <mergeCell ref="CB72:CK72"/>
    <mergeCell ref="B78:C78"/>
    <mergeCell ref="AB79:AD79"/>
    <mergeCell ref="X78:Y78"/>
    <mergeCell ref="Z78:AA78"/>
    <mergeCell ref="AB78:AD78"/>
    <mergeCell ref="AE78:AG78"/>
    <mergeCell ref="AH78:AJ78"/>
    <mergeCell ref="AE80:AG80"/>
    <mergeCell ref="AH80:AJ80"/>
    <mergeCell ref="AK80:AM80"/>
    <mergeCell ref="AW80:AY80"/>
    <mergeCell ref="N80:R80"/>
    <mergeCell ref="AN77:AS77"/>
    <mergeCell ref="AT64:AV64"/>
    <mergeCell ref="AW64:AY64"/>
    <mergeCell ref="AZ64:BB64"/>
    <mergeCell ref="BC64:BE64"/>
    <mergeCell ref="D63:M63"/>
    <mergeCell ref="N63:R63"/>
    <mergeCell ref="S63:W63"/>
    <mergeCell ref="X63:AA63"/>
    <mergeCell ref="AT65:AV65"/>
    <mergeCell ref="AW65:AY65"/>
    <mergeCell ref="AZ65:BB65"/>
    <mergeCell ref="BC65:BE65"/>
    <mergeCell ref="D65:M65"/>
    <mergeCell ref="N65:R65"/>
    <mergeCell ref="S65:W65"/>
    <mergeCell ref="X65:AA65"/>
    <mergeCell ref="AB65:AD65"/>
    <mergeCell ref="AE65:AG65"/>
    <mergeCell ref="AH65:AJ65"/>
    <mergeCell ref="AK65:AM65"/>
    <mergeCell ref="AN65:AP65"/>
    <mergeCell ref="AB72:AD72"/>
    <mergeCell ref="AK72:AM72"/>
    <mergeCell ref="BC72:BE72"/>
    <mergeCell ref="AN72:AP72"/>
    <mergeCell ref="AQ72:AS72"/>
    <mergeCell ref="S73:T73"/>
    <mergeCell ref="D73:M73"/>
    <mergeCell ref="N73:R73"/>
    <mergeCell ref="BC71:BE71"/>
    <mergeCell ref="AT71:AV71"/>
    <mergeCell ref="AT59:AV59"/>
    <mergeCell ref="AN57:AP57"/>
    <mergeCell ref="AN54:AS54"/>
    <mergeCell ref="AN55:AP55"/>
    <mergeCell ref="AQ55:AS55"/>
    <mergeCell ref="AT55:AV55"/>
    <mergeCell ref="AE63:AG63"/>
    <mergeCell ref="AH63:AJ63"/>
    <mergeCell ref="AK63:AM63"/>
    <mergeCell ref="AN63:AP63"/>
    <mergeCell ref="AQ63:AS63"/>
    <mergeCell ref="AT61:AV61"/>
    <mergeCell ref="D57:M57"/>
    <mergeCell ref="N57:R57"/>
    <mergeCell ref="S57:W57"/>
    <mergeCell ref="X57:AA57"/>
    <mergeCell ref="D56:M56"/>
    <mergeCell ref="AT63:AV63"/>
    <mergeCell ref="N55:R55"/>
    <mergeCell ref="S55:W55"/>
    <mergeCell ref="X55:AA55"/>
    <mergeCell ref="AB55:AD55"/>
    <mergeCell ref="AE55:AG55"/>
    <mergeCell ref="AH55:AJ55"/>
    <mergeCell ref="AK55:AM55"/>
    <mergeCell ref="AN56:AP56"/>
    <mergeCell ref="D62:M62"/>
    <mergeCell ref="N62:R62"/>
    <mergeCell ref="S62:W62"/>
    <mergeCell ref="AE62:AG62"/>
    <mergeCell ref="D39:I39"/>
    <mergeCell ref="J39:M39"/>
    <mergeCell ref="N39:R39"/>
    <mergeCell ref="S39:W39"/>
    <mergeCell ref="X39:AA39"/>
    <mergeCell ref="D40:I40"/>
    <mergeCell ref="J40:M40"/>
    <mergeCell ref="N40:R40"/>
    <mergeCell ref="S40:W40"/>
    <mergeCell ref="X40:AA40"/>
    <mergeCell ref="B47:C47"/>
    <mergeCell ref="B48:C48"/>
    <mergeCell ref="B49:C49"/>
    <mergeCell ref="B50:C50"/>
    <mergeCell ref="J50:M50"/>
    <mergeCell ref="N50:R50"/>
    <mergeCell ref="S50:W50"/>
    <mergeCell ref="X50:AA50"/>
    <mergeCell ref="D42:I42"/>
    <mergeCell ref="J42:M42"/>
    <mergeCell ref="N45:R45"/>
    <mergeCell ref="B39:C39"/>
    <mergeCell ref="B40:C40"/>
    <mergeCell ref="B41:C41"/>
    <mergeCell ref="N42:R42"/>
    <mergeCell ref="X47:AA47"/>
    <mergeCell ref="D48:I48"/>
    <mergeCell ref="J48:M48"/>
    <mergeCell ref="N48:R48"/>
    <mergeCell ref="S48:W48"/>
    <mergeCell ref="B44:C44"/>
    <mergeCell ref="J45:M45"/>
    <mergeCell ref="AB47:AF47"/>
    <mergeCell ref="B45:C45"/>
    <mergeCell ref="B46:C46"/>
    <mergeCell ref="B51:C51"/>
    <mergeCell ref="X48:AA48"/>
    <mergeCell ref="D49:I49"/>
    <mergeCell ref="J49:M49"/>
    <mergeCell ref="N49:R49"/>
    <mergeCell ref="S49:W49"/>
    <mergeCell ref="X49:AA49"/>
    <mergeCell ref="D50:I50"/>
    <mergeCell ref="X45:AA45"/>
    <mergeCell ref="S45:W45"/>
    <mergeCell ref="D51:I51"/>
    <mergeCell ref="J51:M51"/>
    <mergeCell ref="N51:R51"/>
    <mergeCell ref="L139:U139"/>
    <mergeCell ref="B56:C56"/>
    <mergeCell ref="B57:C57"/>
    <mergeCell ref="B58:C58"/>
    <mergeCell ref="B63:C63"/>
    <mergeCell ref="B65:C65"/>
    <mergeCell ref="M90:U90"/>
    <mergeCell ref="AF87:AI87"/>
    <mergeCell ref="B82:C82"/>
    <mergeCell ref="D81:M81"/>
    <mergeCell ref="D83:M83"/>
    <mergeCell ref="N83:R83"/>
    <mergeCell ref="S83:W83"/>
    <mergeCell ref="X83:Y83"/>
    <mergeCell ref="Z83:AA83"/>
    <mergeCell ref="AB83:AD83"/>
    <mergeCell ref="AA141:AG141"/>
    <mergeCell ref="AA140:AG140"/>
    <mergeCell ref="AA139:AG139"/>
    <mergeCell ref="L137:AS137"/>
    <mergeCell ref="L138:AS138"/>
    <mergeCell ref="AN62:AP62"/>
    <mergeCell ref="AQ62:AS62"/>
    <mergeCell ref="AZ62:BB62"/>
    <mergeCell ref="BC62:BE62"/>
    <mergeCell ref="AW63:AY63"/>
    <mergeCell ref="AZ63:BB63"/>
    <mergeCell ref="BC63:BE63"/>
    <mergeCell ref="D64:M64"/>
    <mergeCell ref="N64:R64"/>
    <mergeCell ref="S64:W64"/>
    <mergeCell ref="X64:AA64"/>
    <mergeCell ref="AB64:AD64"/>
    <mergeCell ref="AE64:AG64"/>
    <mergeCell ref="AH64:AJ64"/>
    <mergeCell ref="M89:U89"/>
    <mergeCell ref="AK62:AM62"/>
    <mergeCell ref="AJ93:AM93"/>
    <mergeCell ref="X62:AA62"/>
    <mergeCell ref="AQ65:AS65"/>
    <mergeCell ref="AE79:AG79"/>
    <mergeCell ref="AH79:AJ79"/>
    <mergeCell ref="AK79:AM79"/>
    <mergeCell ref="U74:V74"/>
    <mergeCell ref="W74:AA74"/>
    <mergeCell ref="AB74:AD74"/>
    <mergeCell ref="AE74:AG74"/>
    <mergeCell ref="X80:Y80"/>
    <mergeCell ref="AZ60:BB60"/>
    <mergeCell ref="BC60:BE60"/>
    <mergeCell ref="AN59:AP59"/>
    <mergeCell ref="AQ59:AS59"/>
    <mergeCell ref="AH61:AJ61"/>
    <mergeCell ref="AK61:AM61"/>
    <mergeCell ref="AN61:AP61"/>
    <mergeCell ref="AQ61:AS61"/>
    <mergeCell ref="AZ61:BB61"/>
    <mergeCell ref="BC61:BE61"/>
    <mergeCell ref="AT62:AV62"/>
    <mergeCell ref="AW62:AY62"/>
    <mergeCell ref="AB59:AD59"/>
    <mergeCell ref="AE59:AG59"/>
    <mergeCell ref="AH59:AJ59"/>
    <mergeCell ref="AK59:AM59"/>
    <mergeCell ref="AK64:AM64"/>
    <mergeCell ref="AN64:AP64"/>
    <mergeCell ref="AQ64:AS64"/>
    <mergeCell ref="AW59:AY59"/>
    <mergeCell ref="AZ59:BB59"/>
    <mergeCell ref="BC59:BE59"/>
    <mergeCell ref="AN60:AP60"/>
    <mergeCell ref="AQ60:AS60"/>
    <mergeCell ref="AT60:AV60"/>
    <mergeCell ref="AW60:AY60"/>
    <mergeCell ref="AB63:AD63"/>
    <mergeCell ref="AW61:AY61"/>
    <mergeCell ref="AB61:AD61"/>
    <mergeCell ref="AE61:AG61"/>
    <mergeCell ref="AH62:AJ62"/>
    <mergeCell ref="AB62:AD62"/>
    <mergeCell ref="B61:C61"/>
    <mergeCell ref="D61:M61"/>
    <mergeCell ref="N61:R61"/>
    <mergeCell ref="S61:W61"/>
    <mergeCell ref="X61:AA61"/>
    <mergeCell ref="B64:C64"/>
    <mergeCell ref="B79:C79"/>
    <mergeCell ref="B80:C80"/>
    <mergeCell ref="AH74:AJ74"/>
    <mergeCell ref="AK74:AM74"/>
    <mergeCell ref="AB52:AF52"/>
    <mergeCell ref="D59:M59"/>
    <mergeCell ref="N59:R59"/>
    <mergeCell ref="S59:W59"/>
    <mergeCell ref="B87:L87"/>
    <mergeCell ref="M87:U87"/>
    <mergeCell ref="B52:C52"/>
    <mergeCell ref="D52:I52"/>
    <mergeCell ref="J52:M52"/>
    <mergeCell ref="N52:R52"/>
    <mergeCell ref="S52:W52"/>
    <mergeCell ref="X52:AA52"/>
    <mergeCell ref="D71:M71"/>
    <mergeCell ref="N71:R71"/>
    <mergeCell ref="S71:T71"/>
    <mergeCell ref="N79:R79"/>
    <mergeCell ref="S79:W79"/>
    <mergeCell ref="X79:Y79"/>
    <mergeCell ref="Z79:AA79"/>
    <mergeCell ref="AK57:AM57"/>
    <mergeCell ref="AB77:AG77"/>
    <mergeCell ref="AH77:AM77"/>
    <mergeCell ref="B117:L117"/>
    <mergeCell ref="M110:U110"/>
    <mergeCell ref="V100:AA100"/>
    <mergeCell ref="V104:AA104"/>
    <mergeCell ref="M100:U100"/>
    <mergeCell ref="B88:L88"/>
    <mergeCell ref="B89:L89"/>
    <mergeCell ref="B90:L90"/>
    <mergeCell ref="B91:L91"/>
    <mergeCell ref="AB93:AE93"/>
    <mergeCell ref="AB87:AE87"/>
    <mergeCell ref="AB88:AE88"/>
    <mergeCell ref="B94:L94"/>
    <mergeCell ref="M94:U94"/>
    <mergeCell ref="V94:AA94"/>
    <mergeCell ref="AB94:AE94"/>
    <mergeCell ref="AB104:AE104"/>
    <mergeCell ref="AB105:AE105"/>
    <mergeCell ref="V92:AA92"/>
    <mergeCell ref="V105:AA105"/>
    <mergeCell ref="V106:AA106"/>
    <mergeCell ref="V107:AA107"/>
    <mergeCell ref="B101:L101"/>
    <mergeCell ref="M101:U101"/>
    <mergeCell ref="V101:AA101"/>
    <mergeCell ref="AB101:AE101"/>
    <mergeCell ref="AB92:AE92"/>
    <mergeCell ref="AB102:AE102"/>
    <mergeCell ref="AB103:AE103"/>
    <mergeCell ref="B96:L96"/>
    <mergeCell ref="M96:U96"/>
    <mergeCell ref="V96:AA96"/>
    <mergeCell ref="B104:L104"/>
    <mergeCell ref="B105:L105"/>
    <mergeCell ref="B106:L106"/>
    <mergeCell ref="B107:L107"/>
    <mergeCell ref="B108:L108"/>
    <mergeCell ref="B100:L100"/>
    <mergeCell ref="M106:U106"/>
    <mergeCell ref="M107:U107"/>
    <mergeCell ref="B112:L112"/>
    <mergeCell ref="B113:L113"/>
    <mergeCell ref="B114:L114"/>
    <mergeCell ref="B115:L115"/>
    <mergeCell ref="B116:L116"/>
    <mergeCell ref="M92:U92"/>
    <mergeCell ref="M102:U102"/>
    <mergeCell ref="M103:U103"/>
    <mergeCell ref="M104:U104"/>
    <mergeCell ref="B109:L109"/>
    <mergeCell ref="B110:L110"/>
    <mergeCell ref="M105:U105"/>
    <mergeCell ref="B111:L111"/>
    <mergeCell ref="M111:U111"/>
    <mergeCell ref="M112:U112"/>
    <mergeCell ref="B93:L93"/>
    <mergeCell ref="B92:L92"/>
    <mergeCell ref="B102:L102"/>
    <mergeCell ref="B103:L103"/>
    <mergeCell ref="AH141:AL141"/>
    <mergeCell ref="AM141:AS141"/>
    <mergeCell ref="AA3:AD4"/>
    <mergeCell ref="AA5:AD6"/>
    <mergeCell ref="C139:K139"/>
    <mergeCell ref="V139:Z139"/>
    <mergeCell ref="AH139:AL139"/>
    <mergeCell ref="AM139:AS139"/>
    <mergeCell ref="C140:K140"/>
    <mergeCell ref="V140:Z140"/>
    <mergeCell ref="AH140:AL140"/>
    <mergeCell ref="AM140:AS140"/>
    <mergeCell ref="L141:U141"/>
    <mergeCell ref="L140:U140"/>
    <mergeCell ref="AF133:AI133"/>
    <mergeCell ref="AF132:AI132"/>
    <mergeCell ref="N128:S128"/>
    <mergeCell ref="C141:K141"/>
    <mergeCell ref="V141:Z141"/>
    <mergeCell ref="B123:M123"/>
    <mergeCell ref="N123:P123"/>
    <mergeCell ref="Q123:S123"/>
    <mergeCell ref="T123:W123"/>
    <mergeCell ref="B120:M120"/>
    <mergeCell ref="N120:S120"/>
    <mergeCell ref="B121:M121"/>
    <mergeCell ref="X122:AA122"/>
    <mergeCell ref="M88:U88"/>
    <mergeCell ref="V108:AA108"/>
    <mergeCell ref="V109:AA109"/>
    <mergeCell ref="V102:AA102"/>
    <mergeCell ref="V103:AA103"/>
    <mergeCell ref="C137:K137"/>
    <mergeCell ref="C138:K138"/>
    <mergeCell ref="B133:M133"/>
    <mergeCell ref="N133:P133"/>
    <mergeCell ref="Q133:S133"/>
    <mergeCell ref="T133:W133"/>
    <mergeCell ref="X133:AA133"/>
    <mergeCell ref="AB133:AE133"/>
    <mergeCell ref="AR133:AU133"/>
    <mergeCell ref="AJ133:AM133"/>
    <mergeCell ref="AN133:AQ133"/>
    <mergeCell ref="AF134:AI134"/>
    <mergeCell ref="BO130:BU130"/>
    <mergeCell ref="BT126:BW126"/>
    <mergeCell ref="T128:AA128"/>
    <mergeCell ref="AF130:AI130"/>
    <mergeCell ref="AZ130:BC130"/>
    <mergeCell ref="BD130:BG130"/>
    <mergeCell ref="AV130:AY130"/>
    <mergeCell ref="AF131:AI131"/>
    <mergeCell ref="AZ131:BC131"/>
    <mergeCell ref="BD131:BG131"/>
    <mergeCell ref="AV131:AY131"/>
    <mergeCell ref="BH131:BN131"/>
    <mergeCell ref="BO131:BU131"/>
    <mergeCell ref="B130:M130"/>
    <mergeCell ref="N130:P130"/>
    <mergeCell ref="Q130:S130"/>
    <mergeCell ref="T130:W130"/>
    <mergeCell ref="X130:AA130"/>
    <mergeCell ref="AB130:AE130"/>
    <mergeCell ref="AR130:AU130"/>
    <mergeCell ref="BX126:CA126"/>
    <mergeCell ref="CB126:CE126"/>
    <mergeCell ref="BN125:BP125"/>
    <mergeCell ref="BQ125:BS125"/>
    <mergeCell ref="BK126:BM126"/>
    <mergeCell ref="BN126:BP126"/>
    <mergeCell ref="BQ126:BS126"/>
    <mergeCell ref="B129:M129"/>
    <mergeCell ref="N129:P129"/>
    <mergeCell ref="Q129:S129"/>
    <mergeCell ref="T129:W129"/>
    <mergeCell ref="X129:AA129"/>
    <mergeCell ref="AB129:AE129"/>
    <mergeCell ref="AR129:AU129"/>
    <mergeCell ref="AJ129:AM129"/>
    <mergeCell ref="AN129:AQ129"/>
    <mergeCell ref="AF129:AI129"/>
    <mergeCell ref="AV125:AY125"/>
    <mergeCell ref="AZ125:BC125"/>
    <mergeCell ref="AZ129:BC129"/>
    <mergeCell ref="BD129:BG129"/>
    <mergeCell ref="AV129:AY129"/>
    <mergeCell ref="AB126:AE126"/>
    <mergeCell ref="CR123:CU123"/>
    <mergeCell ref="CF123:CI123"/>
    <mergeCell ref="CJ123:CQ123"/>
    <mergeCell ref="CR122:CU122"/>
    <mergeCell ref="BX122:CA122"/>
    <mergeCell ref="CB122:CE122"/>
    <mergeCell ref="B122:M122"/>
    <mergeCell ref="N122:P122"/>
    <mergeCell ref="Q122:S122"/>
    <mergeCell ref="T122:W122"/>
    <mergeCell ref="BD123:BG123"/>
    <mergeCell ref="AV123:AY123"/>
    <mergeCell ref="B128:M128"/>
    <mergeCell ref="BT123:BW123"/>
    <mergeCell ref="BX123:CA123"/>
    <mergeCell ref="CB123:CE123"/>
    <mergeCell ref="CF122:CI122"/>
    <mergeCell ref="CJ122:CQ122"/>
    <mergeCell ref="BQ123:BS123"/>
    <mergeCell ref="BQ124:BS124"/>
    <mergeCell ref="CR124:CU124"/>
    <mergeCell ref="BT124:BW124"/>
    <mergeCell ref="BX124:CA124"/>
    <mergeCell ref="CB124:CE124"/>
    <mergeCell ref="CF124:CI124"/>
    <mergeCell ref="CJ124:CQ124"/>
    <mergeCell ref="CR126:CU126"/>
    <mergeCell ref="AJ124:AM124"/>
    <mergeCell ref="AN124:AQ124"/>
    <mergeCell ref="AF124:AI124"/>
    <mergeCell ref="AZ124:BC124"/>
    <mergeCell ref="BD124:BG124"/>
    <mergeCell ref="AV124:AY124"/>
    <mergeCell ref="B125:M125"/>
    <mergeCell ref="N125:P125"/>
    <mergeCell ref="AB122:AE122"/>
    <mergeCell ref="AR122:AU122"/>
    <mergeCell ref="AJ122:AM122"/>
    <mergeCell ref="AN122:AQ122"/>
    <mergeCell ref="BH129:BN129"/>
    <mergeCell ref="Q124:S124"/>
    <mergeCell ref="T124:W124"/>
    <mergeCell ref="X124:AA124"/>
    <mergeCell ref="AB124:AE124"/>
    <mergeCell ref="AR124:AU124"/>
    <mergeCell ref="AF123:AI123"/>
    <mergeCell ref="AZ123:BC123"/>
    <mergeCell ref="AJ123:AM123"/>
    <mergeCell ref="AN123:AQ123"/>
    <mergeCell ref="X123:AA123"/>
    <mergeCell ref="AB123:AE123"/>
    <mergeCell ref="AR123:AU123"/>
    <mergeCell ref="BD125:BG125"/>
    <mergeCell ref="AR126:AU126"/>
    <mergeCell ref="AJ126:AM126"/>
    <mergeCell ref="AN126:AQ126"/>
    <mergeCell ref="AF122:AI122"/>
    <mergeCell ref="AZ122:BC122"/>
    <mergeCell ref="T121:W121"/>
    <mergeCell ref="X121:AA121"/>
    <mergeCell ref="M113:U113"/>
    <mergeCell ref="M114:U114"/>
    <mergeCell ref="M115:U115"/>
    <mergeCell ref="CJ121:CQ121"/>
    <mergeCell ref="CR121:CU121"/>
    <mergeCell ref="BT121:BW121"/>
    <mergeCell ref="BX121:CA121"/>
    <mergeCell ref="CB121:CE121"/>
    <mergeCell ref="CF121:CI121"/>
    <mergeCell ref="AR121:AU121"/>
    <mergeCell ref="AJ121:AM121"/>
    <mergeCell ref="AN121:AQ121"/>
    <mergeCell ref="AF121:AI121"/>
    <mergeCell ref="AF112:AI112"/>
    <mergeCell ref="AF113:AI113"/>
    <mergeCell ref="AF114:AI114"/>
    <mergeCell ref="AN117:AQ117"/>
    <mergeCell ref="BQ121:BS121"/>
    <mergeCell ref="AJ117:AM117"/>
    <mergeCell ref="M116:U116"/>
    <mergeCell ref="AB117:AE117"/>
    <mergeCell ref="AJ113:AM113"/>
    <mergeCell ref="N121:P121"/>
    <mergeCell ref="Q121:S121"/>
    <mergeCell ref="AB110:AE110"/>
    <mergeCell ref="AB111:AE111"/>
    <mergeCell ref="AB115:AE115"/>
    <mergeCell ref="AJ90:AM90"/>
    <mergeCell ref="AJ91:AM91"/>
    <mergeCell ref="AJ92:AM92"/>
    <mergeCell ref="AJ102:AM102"/>
    <mergeCell ref="AJ103:AM103"/>
    <mergeCell ref="AB100:AE100"/>
    <mergeCell ref="M108:U108"/>
    <mergeCell ref="M109:U109"/>
    <mergeCell ref="M117:U117"/>
    <mergeCell ref="V114:AA114"/>
    <mergeCell ref="M93:U93"/>
    <mergeCell ref="V93:AA93"/>
    <mergeCell ref="M91:U91"/>
    <mergeCell ref="AB106:AE106"/>
    <mergeCell ref="AB107:AE107"/>
    <mergeCell ref="V111:AA111"/>
    <mergeCell ref="V112:AA112"/>
    <mergeCell ref="V113:AA113"/>
    <mergeCell ref="V115:AA115"/>
    <mergeCell ref="AJ99:AM99"/>
    <mergeCell ref="AF106:AI106"/>
    <mergeCell ref="AF107:AI107"/>
    <mergeCell ref="V90:AA90"/>
    <mergeCell ref="AB91:AE91"/>
    <mergeCell ref="AB95:AE95"/>
    <mergeCell ref="AF95:AI95"/>
    <mergeCell ref="AJ95:AM95"/>
    <mergeCell ref="AN95:AQ95"/>
    <mergeCell ref="V87:AA87"/>
    <mergeCell ref="V88:AA88"/>
    <mergeCell ref="AF96:AI96"/>
    <mergeCell ref="AN92:AQ92"/>
    <mergeCell ref="AN102:AQ102"/>
    <mergeCell ref="AF103:AI103"/>
    <mergeCell ref="AF104:AI104"/>
    <mergeCell ref="AN91:AQ91"/>
    <mergeCell ref="AN93:AQ93"/>
    <mergeCell ref="AF89:AI89"/>
    <mergeCell ref="AF100:AI100"/>
    <mergeCell ref="AN100:AQ100"/>
    <mergeCell ref="AF90:AI90"/>
    <mergeCell ref="AF91:AI91"/>
    <mergeCell ref="AF92:AI92"/>
    <mergeCell ref="AF102:AI102"/>
    <mergeCell ref="AB96:AE96"/>
    <mergeCell ref="AJ87:AM87"/>
    <mergeCell ref="AJ88:AM88"/>
    <mergeCell ref="AK78:AM78"/>
    <mergeCell ref="AN78:AP78"/>
    <mergeCell ref="AQ78:AS78"/>
    <mergeCell ref="AT78:AV78"/>
    <mergeCell ref="AN79:AP79"/>
    <mergeCell ref="AQ79:AS79"/>
    <mergeCell ref="AT79:AV79"/>
    <mergeCell ref="AW79:AY79"/>
    <mergeCell ref="AJ98:AM98"/>
    <mergeCell ref="AF94:AI94"/>
    <mergeCell ref="Z80:AA80"/>
    <mergeCell ref="AB80:AD80"/>
    <mergeCell ref="AF88:AI88"/>
    <mergeCell ref="AB89:AE89"/>
    <mergeCell ref="AB90:AE90"/>
    <mergeCell ref="D78:M78"/>
    <mergeCell ref="N78:R78"/>
    <mergeCell ref="S78:W78"/>
    <mergeCell ref="AN80:AP80"/>
    <mergeCell ref="AQ80:AS80"/>
    <mergeCell ref="AT80:AV80"/>
    <mergeCell ref="S80:W80"/>
    <mergeCell ref="AW78:AY78"/>
    <mergeCell ref="AH82:AJ82"/>
    <mergeCell ref="AK82:AM82"/>
    <mergeCell ref="AN82:AP82"/>
    <mergeCell ref="AQ82:AS82"/>
    <mergeCell ref="D82:M82"/>
    <mergeCell ref="AW81:AY81"/>
    <mergeCell ref="AN87:AQ87"/>
    <mergeCell ref="AN88:AQ88"/>
    <mergeCell ref="AN90:AQ90"/>
    <mergeCell ref="BH69:BQ69"/>
    <mergeCell ref="BR69:CA69"/>
    <mergeCell ref="CB69:CK69"/>
    <mergeCell ref="BF69:BG69"/>
    <mergeCell ref="AQ69:AS69"/>
    <mergeCell ref="AZ69:BB69"/>
    <mergeCell ref="BC69:BE69"/>
    <mergeCell ref="AT69:AV69"/>
    <mergeCell ref="AW69:AY69"/>
    <mergeCell ref="AZ74:BB74"/>
    <mergeCell ref="BC74:BE74"/>
    <mergeCell ref="BF74:BG74"/>
    <mergeCell ref="AT73:AV73"/>
    <mergeCell ref="AW73:AY73"/>
    <mergeCell ref="AZ73:BB73"/>
    <mergeCell ref="BC73:BE73"/>
    <mergeCell ref="AT72:AV72"/>
    <mergeCell ref="AW72:AY72"/>
    <mergeCell ref="AZ72:BB72"/>
    <mergeCell ref="BF73:BG73"/>
    <mergeCell ref="AQ71:AS71"/>
    <mergeCell ref="BR73:CA73"/>
    <mergeCell ref="CB73:CK73"/>
    <mergeCell ref="BR74:CA74"/>
    <mergeCell ref="AW70:AY70"/>
    <mergeCell ref="BF70:BG70"/>
    <mergeCell ref="BH70:BQ70"/>
    <mergeCell ref="BR70:CA70"/>
    <mergeCell ref="CB70:CK70"/>
    <mergeCell ref="BH71:BQ71"/>
    <mergeCell ref="BR71:CA71"/>
    <mergeCell ref="CB71:CK71"/>
    <mergeCell ref="AW71:AY71"/>
    <mergeCell ref="BF71:BG71"/>
    <mergeCell ref="W71:AA71"/>
    <mergeCell ref="AB71:AD71"/>
    <mergeCell ref="AE71:AG71"/>
    <mergeCell ref="AH71:AJ71"/>
    <mergeCell ref="AK71:AM71"/>
    <mergeCell ref="AE72:AG72"/>
    <mergeCell ref="U71:V71"/>
    <mergeCell ref="U73:V73"/>
    <mergeCell ref="W73:AA73"/>
    <mergeCell ref="AB73:AD73"/>
    <mergeCell ref="AE73:AG73"/>
    <mergeCell ref="AH73:AJ73"/>
    <mergeCell ref="AK73:AM73"/>
    <mergeCell ref="AN73:AP73"/>
    <mergeCell ref="AQ73:AS73"/>
    <mergeCell ref="D70:M70"/>
    <mergeCell ref="N70:R70"/>
    <mergeCell ref="S70:T70"/>
    <mergeCell ref="U70:V70"/>
    <mergeCell ref="W70:AA70"/>
    <mergeCell ref="AN68:AS68"/>
    <mergeCell ref="AZ68:BE68"/>
    <mergeCell ref="B69:C69"/>
    <mergeCell ref="D69:M69"/>
    <mergeCell ref="N69:R69"/>
    <mergeCell ref="S69:T69"/>
    <mergeCell ref="U69:V69"/>
    <mergeCell ref="W69:AA69"/>
    <mergeCell ref="AB69:AD69"/>
    <mergeCell ref="AE69:AG69"/>
    <mergeCell ref="AH69:AJ69"/>
    <mergeCell ref="AK69:AM69"/>
    <mergeCell ref="AN69:AP69"/>
    <mergeCell ref="B70:C70"/>
    <mergeCell ref="S51:W51"/>
    <mergeCell ref="X51:AA51"/>
    <mergeCell ref="BC55:BE55"/>
    <mergeCell ref="AQ56:AS56"/>
    <mergeCell ref="AT56:AV56"/>
    <mergeCell ref="AW56:AY56"/>
    <mergeCell ref="AZ56:BB56"/>
    <mergeCell ref="BC56:BE56"/>
    <mergeCell ref="AQ57:AS57"/>
    <mergeCell ref="AT58:AV58"/>
    <mergeCell ref="AW58:AY58"/>
    <mergeCell ref="AZ58:BB58"/>
    <mergeCell ref="BC58:BE58"/>
    <mergeCell ref="AT57:AV57"/>
    <mergeCell ref="AQ58:AS58"/>
    <mergeCell ref="AB49:AF49"/>
    <mergeCell ref="AB50:AF50"/>
    <mergeCell ref="AN58:AP58"/>
    <mergeCell ref="B59:C59"/>
    <mergeCell ref="S42:W42"/>
    <mergeCell ref="X42:AA42"/>
    <mergeCell ref="AB42:AF42"/>
    <mergeCell ref="B54:AA54"/>
    <mergeCell ref="N56:R56"/>
    <mergeCell ref="S56:W56"/>
    <mergeCell ref="X56:AA56"/>
    <mergeCell ref="AB56:AD56"/>
    <mergeCell ref="AE56:AG56"/>
    <mergeCell ref="AH56:AJ56"/>
    <mergeCell ref="AK56:AM56"/>
    <mergeCell ref="AB54:AG54"/>
    <mergeCell ref="C68:AA68"/>
    <mergeCell ref="AB68:AG68"/>
    <mergeCell ref="AH68:AM68"/>
    <mergeCell ref="X59:AA59"/>
    <mergeCell ref="B60:C60"/>
    <mergeCell ref="D60:M60"/>
    <mergeCell ref="N60:R60"/>
    <mergeCell ref="S60:W60"/>
    <mergeCell ref="X60:AA60"/>
    <mergeCell ref="AB60:AD60"/>
    <mergeCell ref="AE60:AG60"/>
    <mergeCell ref="AH60:AJ60"/>
    <mergeCell ref="AK60:AM60"/>
    <mergeCell ref="D43:I43"/>
    <mergeCell ref="J43:M43"/>
    <mergeCell ref="N43:R43"/>
    <mergeCell ref="AH58:AJ58"/>
    <mergeCell ref="AK58:AM58"/>
    <mergeCell ref="AB51:AF51"/>
    <mergeCell ref="B62:C62"/>
    <mergeCell ref="AB37:AF37"/>
    <mergeCell ref="AB38:AF38"/>
    <mergeCell ref="AB39:AF39"/>
    <mergeCell ref="AB41:AF41"/>
    <mergeCell ref="AB40:AF40"/>
    <mergeCell ref="AZ57:BB57"/>
    <mergeCell ref="BC57:BE57"/>
    <mergeCell ref="AB57:AD57"/>
    <mergeCell ref="AE57:AG57"/>
    <mergeCell ref="AH57:AJ57"/>
    <mergeCell ref="D58:M58"/>
    <mergeCell ref="N58:R58"/>
    <mergeCell ref="S58:W58"/>
    <mergeCell ref="X58:AA58"/>
    <mergeCell ref="AB58:AD58"/>
    <mergeCell ref="AE58:AG58"/>
    <mergeCell ref="D47:I47"/>
    <mergeCell ref="AZ54:BE54"/>
    <mergeCell ref="AW55:AY55"/>
    <mergeCell ref="AZ55:BB55"/>
    <mergeCell ref="AB48:AF48"/>
    <mergeCell ref="S43:W43"/>
    <mergeCell ref="X43:AA43"/>
    <mergeCell ref="AB43:AF43"/>
    <mergeCell ref="D44:I44"/>
    <mergeCell ref="J44:M44"/>
    <mergeCell ref="N44:R44"/>
    <mergeCell ref="S44:W44"/>
    <mergeCell ref="X44:AA44"/>
    <mergeCell ref="AB44:AF44"/>
    <mergeCell ref="D45:I45"/>
    <mergeCell ref="B38:C38"/>
    <mergeCell ref="AG27:AH27"/>
    <mergeCell ref="AI27:AK27"/>
    <mergeCell ref="C28:F28"/>
    <mergeCell ref="G28:J28"/>
    <mergeCell ref="K28:N28"/>
    <mergeCell ref="O28:P28"/>
    <mergeCell ref="Q28:S28"/>
    <mergeCell ref="U28:X28"/>
    <mergeCell ref="AH54:AM54"/>
    <mergeCell ref="AB45:AF45"/>
    <mergeCell ref="D46:I46"/>
    <mergeCell ref="J46:M46"/>
    <mergeCell ref="N46:R46"/>
    <mergeCell ref="S46:W46"/>
    <mergeCell ref="X46:AA46"/>
    <mergeCell ref="AB46:AF46"/>
    <mergeCell ref="J47:M47"/>
    <mergeCell ref="N47:R47"/>
    <mergeCell ref="S47:W47"/>
    <mergeCell ref="B42:C42"/>
    <mergeCell ref="B43:C43"/>
    <mergeCell ref="D37:I37"/>
    <mergeCell ref="J37:M37"/>
    <mergeCell ref="N37:R37"/>
    <mergeCell ref="S37:W37"/>
    <mergeCell ref="X37:AA37"/>
    <mergeCell ref="D38:I38"/>
    <mergeCell ref="J38:M38"/>
    <mergeCell ref="N38:R38"/>
    <mergeCell ref="S38:W38"/>
    <mergeCell ref="X38:AA38"/>
    <mergeCell ref="B37:C37"/>
    <mergeCell ref="U20:X20"/>
    <mergeCell ref="Y20:AB20"/>
    <mergeCell ref="AC20:AF20"/>
    <mergeCell ref="AG20:AH20"/>
    <mergeCell ref="AI20:AK20"/>
    <mergeCell ref="U21:X21"/>
    <mergeCell ref="Y21:AB21"/>
    <mergeCell ref="C27:F27"/>
    <mergeCell ref="G27:J27"/>
    <mergeCell ref="K27:N27"/>
    <mergeCell ref="O27:P27"/>
    <mergeCell ref="Q27:S27"/>
    <mergeCell ref="U27:X27"/>
    <mergeCell ref="Y27:AB27"/>
    <mergeCell ref="AC27:AF27"/>
    <mergeCell ref="D41:I41"/>
    <mergeCell ref="J41:M41"/>
    <mergeCell ref="N41:R41"/>
    <mergeCell ref="S41:W41"/>
    <mergeCell ref="X41:AA41"/>
    <mergeCell ref="AC21:AF21"/>
    <mergeCell ref="AG21:AH21"/>
    <mergeCell ref="AI21:AK21"/>
    <mergeCell ref="U22:X22"/>
    <mergeCell ref="Y22:AB22"/>
    <mergeCell ref="AC22:AF22"/>
    <mergeCell ref="AG22:AH22"/>
    <mergeCell ref="AI22:AK22"/>
    <mergeCell ref="U23:X23"/>
    <mergeCell ref="Y23:AB23"/>
    <mergeCell ref="AC23:AF23"/>
    <mergeCell ref="C23:F23"/>
    <mergeCell ref="G23:J23"/>
    <mergeCell ref="K23:N23"/>
    <mergeCell ref="O23:P23"/>
    <mergeCell ref="Q23:S23"/>
    <mergeCell ref="C20:F20"/>
    <mergeCell ref="G20:J20"/>
    <mergeCell ref="K20:N20"/>
    <mergeCell ref="C21:F21"/>
    <mergeCell ref="G21:J21"/>
    <mergeCell ref="K21:N21"/>
    <mergeCell ref="O21:P21"/>
    <mergeCell ref="Q21:S21"/>
    <mergeCell ref="C22:F22"/>
    <mergeCell ref="G22:J22"/>
    <mergeCell ref="K22:N22"/>
    <mergeCell ref="O22:P22"/>
    <mergeCell ref="Q22:S22"/>
    <mergeCell ref="O20:P20"/>
    <mergeCell ref="Q20:S20"/>
    <mergeCell ref="AI23:AK23"/>
    <mergeCell ref="AM19:AP19"/>
    <mergeCell ref="AQ19:AT19"/>
    <mergeCell ref="AU19:AX19"/>
    <mergeCell ref="AM22:AP22"/>
    <mergeCell ref="AC14:AF14"/>
    <mergeCell ref="AG14:AH14"/>
    <mergeCell ref="AI14:AK14"/>
    <mergeCell ref="AC15:AF15"/>
    <mergeCell ref="AG15:AH15"/>
    <mergeCell ref="AI15:AK15"/>
    <mergeCell ref="AC16:AF16"/>
    <mergeCell ref="AG16:AH16"/>
    <mergeCell ref="AI16:AK16"/>
    <mergeCell ref="U17:X17"/>
    <mergeCell ref="Y17:AB17"/>
    <mergeCell ref="AI18:AK18"/>
    <mergeCell ref="U19:X19"/>
    <mergeCell ref="AC17:AF17"/>
    <mergeCell ref="AG17:AH17"/>
    <mergeCell ref="AI17:AK17"/>
    <mergeCell ref="U18:X18"/>
    <mergeCell ref="Y18:AB18"/>
    <mergeCell ref="AC18:AF18"/>
    <mergeCell ref="AG18:AH18"/>
    <mergeCell ref="AG23:AH23"/>
    <mergeCell ref="AM16:AP16"/>
    <mergeCell ref="AQ16:AT16"/>
    <mergeCell ref="AU16:AX16"/>
    <mergeCell ref="AM20:AP20"/>
    <mergeCell ref="AQ20:AT20"/>
    <mergeCell ref="AU20:AX20"/>
    <mergeCell ref="AA7:AF7"/>
    <mergeCell ref="AS7:AX7"/>
    <mergeCell ref="AG7:AM7"/>
    <mergeCell ref="AN7:AR7"/>
    <mergeCell ref="U13:X13"/>
    <mergeCell ref="Y13:AB13"/>
    <mergeCell ref="AC13:AF13"/>
    <mergeCell ref="AG13:AH13"/>
    <mergeCell ref="AI13:AK13"/>
    <mergeCell ref="U14:X14"/>
    <mergeCell ref="C15:F15"/>
    <mergeCell ref="G15:J15"/>
    <mergeCell ref="K15:N15"/>
    <mergeCell ref="O15:P15"/>
    <mergeCell ref="Q15:S15"/>
    <mergeCell ref="C16:F16"/>
    <mergeCell ref="G16:J16"/>
    <mergeCell ref="K16:N16"/>
    <mergeCell ref="O16:P16"/>
    <mergeCell ref="Q16:S16"/>
    <mergeCell ref="C13:F13"/>
    <mergeCell ref="G13:J13"/>
    <mergeCell ref="K13:N13"/>
    <mergeCell ref="O13:P13"/>
    <mergeCell ref="Q13:S13"/>
    <mergeCell ref="C14:F14"/>
    <mergeCell ref="G14:J14"/>
    <mergeCell ref="K14:N14"/>
    <mergeCell ref="O14:P14"/>
    <mergeCell ref="Q14:S14"/>
    <mergeCell ref="AG9:AX9"/>
    <mergeCell ref="AA10:AF10"/>
    <mergeCell ref="AG10:AX10"/>
    <mergeCell ref="B9:T9"/>
    <mergeCell ref="U9:Y9"/>
    <mergeCell ref="AS8:AX8"/>
    <mergeCell ref="AG8:AM8"/>
    <mergeCell ref="AN8:AR8"/>
    <mergeCell ref="B12:S12"/>
    <mergeCell ref="Y14:AB14"/>
    <mergeCell ref="U15:X15"/>
    <mergeCell ref="Y15:AB15"/>
    <mergeCell ref="U16:X16"/>
    <mergeCell ref="Y16:AB16"/>
    <mergeCell ref="C19:F19"/>
    <mergeCell ref="G19:J19"/>
    <mergeCell ref="K19:N19"/>
    <mergeCell ref="O19:P19"/>
    <mergeCell ref="Q19:S19"/>
    <mergeCell ref="C17:F17"/>
    <mergeCell ref="G17:J17"/>
    <mergeCell ref="K17:N17"/>
    <mergeCell ref="O17:P17"/>
    <mergeCell ref="Q17:S17"/>
    <mergeCell ref="C18:F18"/>
    <mergeCell ref="G18:J18"/>
    <mergeCell ref="K18:N18"/>
    <mergeCell ref="O18:P18"/>
    <mergeCell ref="Q18:S18"/>
    <mergeCell ref="Y19:AB19"/>
    <mergeCell ref="AC19:AF19"/>
    <mergeCell ref="AG19:AH19"/>
    <mergeCell ref="AI19:AK19"/>
    <mergeCell ref="B10:T10"/>
    <mergeCell ref="B2:F2"/>
    <mergeCell ref="G2:Y2"/>
    <mergeCell ref="AA2:AF2"/>
    <mergeCell ref="AG2:AX2"/>
    <mergeCell ref="B3:F3"/>
    <mergeCell ref="G3:Y3"/>
    <mergeCell ref="AE3:AF3"/>
    <mergeCell ref="AG3:AX3"/>
    <mergeCell ref="B4:F4"/>
    <mergeCell ref="G4:Y4"/>
    <mergeCell ref="AE4:AF4"/>
    <mergeCell ref="AG4:AX4"/>
    <mergeCell ref="B5:F5"/>
    <mergeCell ref="G5:Y5"/>
    <mergeCell ref="AE5:AF5"/>
    <mergeCell ref="AG5:AX5"/>
    <mergeCell ref="B6:F6"/>
    <mergeCell ref="G6:Y6"/>
    <mergeCell ref="AE6:AF6"/>
    <mergeCell ref="AG6:AX6"/>
    <mergeCell ref="B7:F7"/>
    <mergeCell ref="G7:Y7"/>
    <mergeCell ref="AN108:AQ108"/>
    <mergeCell ref="AT74:AV74"/>
    <mergeCell ref="AW74:AY74"/>
    <mergeCell ref="D74:M74"/>
    <mergeCell ref="N74:R74"/>
    <mergeCell ref="S74:T74"/>
    <mergeCell ref="AA8:AF8"/>
    <mergeCell ref="AA9:AF9"/>
    <mergeCell ref="AZ78:BB78"/>
    <mergeCell ref="BC78:BE78"/>
    <mergeCell ref="BF72:BG72"/>
    <mergeCell ref="AN74:AP74"/>
    <mergeCell ref="AN114:AQ114"/>
    <mergeCell ref="AN115:AQ115"/>
    <mergeCell ref="AN116:AQ116"/>
    <mergeCell ref="AN105:AQ105"/>
    <mergeCell ref="AN106:AQ106"/>
    <mergeCell ref="AN107:AQ107"/>
    <mergeCell ref="BF82:BG82"/>
    <mergeCell ref="AJ100:AM100"/>
    <mergeCell ref="AW83:AY83"/>
    <mergeCell ref="BF78:BG78"/>
    <mergeCell ref="BF80:BG80"/>
    <mergeCell ref="AZ77:BE77"/>
    <mergeCell ref="AZ83:BB83"/>
    <mergeCell ref="BC83:BE83"/>
    <mergeCell ref="AJ104:AM104"/>
    <mergeCell ref="AJ116:AM116"/>
    <mergeCell ref="BC79:BE79"/>
    <mergeCell ref="BF79:BG79"/>
    <mergeCell ref="AZ80:BB80"/>
    <mergeCell ref="BC80:BE80"/>
    <mergeCell ref="AN109:AQ109"/>
    <mergeCell ref="AN110:AQ110"/>
    <mergeCell ref="AN111:AQ111"/>
    <mergeCell ref="AN112:AQ112"/>
    <mergeCell ref="AN113:AQ113"/>
    <mergeCell ref="AF93:AI93"/>
    <mergeCell ref="B119:BH119"/>
    <mergeCell ref="BD121:BG121"/>
    <mergeCell ref="AV121:AY121"/>
    <mergeCell ref="V110:AA110"/>
    <mergeCell ref="AF105:AI105"/>
    <mergeCell ref="V116:AA116"/>
    <mergeCell ref="V117:AA117"/>
    <mergeCell ref="AB112:AE112"/>
    <mergeCell ref="AB113:AE113"/>
    <mergeCell ref="AB114:AE114"/>
    <mergeCell ref="AB121:AE121"/>
    <mergeCell ref="AB116:AE116"/>
    <mergeCell ref="AZ121:BC121"/>
    <mergeCell ref="AN96:AQ96"/>
    <mergeCell ref="AN97:AQ97"/>
    <mergeCell ref="AN98:AQ98"/>
    <mergeCell ref="AJ94:AM94"/>
    <mergeCell ref="AN94:AQ94"/>
    <mergeCell ref="B95:L95"/>
    <mergeCell ref="M95:U95"/>
    <mergeCell ref="V95:AA95"/>
    <mergeCell ref="AW82:AY82"/>
    <mergeCell ref="Z81:AA81"/>
    <mergeCell ref="AT82:AV82"/>
    <mergeCell ref="BF55:CI55"/>
    <mergeCell ref="BF56:CI56"/>
    <mergeCell ref="BF57:CI57"/>
    <mergeCell ref="BF58:CI58"/>
    <mergeCell ref="BF59:CI59"/>
    <mergeCell ref="BF60:CI60"/>
    <mergeCell ref="BF61:CI61"/>
    <mergeCell ref="BF62:CI62"/>
    <mergeCell ref="BF63:CI63"/>
    <mergeCell ref="BF64:CI64"/>
    <mergeCell ref="BF65:CI65"/>
    <mergeCell ref="BH78:CK78"/>
    <mergeCell ref="BH79:CK79"/>
    <mergeCell ref="BH80:CK80"/>
    <mergeCell ref="BH81:CK81"/>
    <mergeCell ref="BH82:CK82"/>
    <mergeCell ref="BH83:CK83"/>
    <mergeCell ref="B67:BG67"/>
    <mergeCell ref="B77:AA77"/>
    <mergeCell ref="B55:C55"/>
    <mergeCell ref="D55:M55"/>
    <mergeCell ref="AZ82:BB82"/>
    <mergeCell ref="BC82:BE82"/>
    <mergeCell ref="AB70:AD70"/>
    <mergeCell ref="AE70:AG70"/>
    <mergeCell ref="AH70:AJ70"/>
    <mergeCell ref="AK70:AM70"/>
    <mergeCell ref="AN70:AP70"/>
    <mergeCell ref="AQ70:AS70"/>
    <mergeCell ref="AZ70:BB70"/>
    <mergeCell ref="BC70:BE70"/>
    <mergeCell ref="AT70:AV70"/>
    <mergeCell ref="BH130:BN130"/>
    <mergeCell ref="AN89:AQ89"/>
    <mergeCell ref="AW57:AY57"/>
    <mergeCell ref="AQ74:AS74"/>
    <mergeCell ref="AZ79:BB79"/>
    <mergeCell ref="AF101:AI101"/>
    <mergeCell ref="AJ101:AM101"/>
    <mergeCell ref="AN101:AQ101"/>
    <mergeCell ref="B99:L99"/>
    <mergeCell ref="M99:U99"/>
    <mergeCell ref="V99:AA99"/>
    <mergeCell ref="AB99:AE99"/>
    <mergeCell ref="AF99:AI99"/>
    <mergeCell ref="AS87:BF117"/>
    <mergeCell ref="AB120:AQ120"/>
    <mergeCell ref="AR120:BG120"/>
    <mergeCell ref="T120:AA120"/>
    <mergeCell ref="BH121:BJ121"/>
    <mergeCell ref="BH122:BJ122"/>
    <mergeCell ref="BH123:BJ123"/>
    <mergeCell ref="BH124:BJ124"/>
    <mergeCell ref="BH125:BJ125"/>
    <mergeCell ref="BH126:BJ126"/>
    <mergeCell ref="BN121:BP121"/>
    <mergeCell ref="BK121:BM121"/>
    <mergeCell ref="BN122:BP122"/>
    <mergeCell ref="BK122:BM122"/>
    <mergeCell ref="BK123:BM123"/>
    <mergeCell ref="BN123:BP123"/>
    <mergeCell ref="BK124:BM124"/>
    <mergeCell ref="BN124:BP124"/>
    <mergeCell ref="BK125:BM125"/>
    <mergeCell ref="BH132:BN132"/>
    <mergeCell ref="BO132:BU132"/>
    <mergeCell ref="BH133:BN133"/>
    <mergeCell ref="BO133:BU133"/>
    <mergeCell ref="BH134:BN134"/>
    <mergeCell ref="BO134:BU134"/>
    <mergeCell ref="AB128:AQ128"/>
    <mergeCell ref="AR128:BG128"/>
    <mergeCell ref="BH128:BU128"/>
    <mergeCell ref="BV128:CU134"/>
    <mergeCell ref="C25:F25"/>
    <mergeCell ref="G25:J25"/>
    <mergeCell ref="K25:N25"/>
    <mergeCell ref="O25:P25"/>
    <mergeCell ref="Q25:S25"/>
    <mergeCell ref="U25:X25"/>
    <mergeCell ref="Y25:AB25"/>
    <mergeCell ref="AC25:AF25"/>
    <mergeCell ref="AG25:AH25"/>
    <mergeCell ref="AI25:AK25"/>
    <mergeCell ref="C26:F26"/>
    <mergeCell ref="G26:J26"/>
    <mergeCell ref="K26:N26"/>
    <mergeCell ref="O26:P26"/>
    <mergeCell ref="Q26:S26"/>
    <mergeCell ref="U26:X26"/>
    <mergeCell ref="Y26:AB26"/>
    <mergeCell ref="AC26:AF26"/>
    <mergeCell ref="AG26:AH26"/>
    <mergeCell ref="AI26:AK26"/>
    <mergeCell ref="O29:P29"/>
    <mergeCell ref="U30:X30"/>
    <mergeCell ref="AC30:AF30"/>
    <mergeCell ref="AG30:AH30"/>
    <mergeCell ref="AI30:AK30"/>
    <mergeCell ref="C29:F29"/>
    <mergeCell ref="G29:J29"/>
    <mergeCell ref="K29:N29"/>
    <mergeCell ref="C31:F31"/>
    <mergeCell ref="G31:J31"/>
    <mergeCell ref="K31:N31"/>
    <mergeCell ref="O31:P31"/>
    <mergeCell ref="Q31:S31"/>
    <mergeCell ref="U31:X31"/>
    <mergeCell ref="Y31:AB31"/>
    <mergeCell ref="AC31:AF31"/>
    <mergeCell ref="AG31:AH31"/>
    <mergeCell ref="AI31:AK31"/>
    <mergeCell ref="C30:F30"/>
    <mergeCell ref="AC29:AF29"/>
    <mergeCell ref="AG29:AH29"/>
    <mergeCell ref="AI29:AK29"/>
    <mergeCell ref="Q29:S29"/>
    <mergeCell ref="U29:X29"/>
    <mergeCell ref="Y29:AB29"/>
    <mergeCell ref="C24:F24"/>
    <mergeCell ref="G24:J24"/>
    <mergeCell ref="K24:N24"/>
    <mergeCell ref="O24:P24"/>
    <mergeCell ref="Q24:S24"/>
    <mergeCell ref="U24:X24"/>
    <mergeCell ref="Y24:AB24"/>
    <mergeCell ref="AC24:AF24"/>
    <mergeCell ref="AG24:AH24"/>
    <mergeCell ref="AI24:AK24"/>
    <mergeCell ref="Q33:S33"/>
    <mergeCell ref="U33:X33"/>
    <mergeCell ref="Y33:AB33"/>
    <mergeCell ref="AC33:AF33"/>
    <mergeCell ref="AG33:AH33"/>
    <mergeCell ref="AI33:AK33"/>
    <mergeCell ref="O32:P32"/>
    <mergeCell ref="Q32:S32"/>
    <mergeCell ref="U32:X32"/>
    <mergeCell ref="Y32:AB32"/>
    <mergeCell ref="AC32:AF32"/>
    <mergeCell ref="AG32:AH32"/>
    <mergeCell ref="AI32:AK32"/>
    <mergeCell ref="G30:J30"/>
    <mergeCell ref="K30:N30"/>
    <mergeCell ref="O30:P30"/>
    <mergeCell ref="Q30:S30"/>
    <mergeCell ref="Y30:AB30"/>
    <mergeCell ref="Y28:AB28"/>
    <mergeCell ref="AC28:AF28"/>
    <mergeCell ref="AG28:AH28"/>
    <mergeCell ref="AI28:AK28"/>
    <mergeCell ref="B8:F8"/>
    <mergeCell ref="G8:Y8"/>
    <mergeCell ref="U10:Y10"/>
    <mergeCell ref="B36:AF36"/>
    <mergeCell ref="C33:F33"/>
    <mergeCell ref="G33:J33"/>
    <mergeCell ref="K33:N33"/>
    <mergeCell ref="O33:P33"/>
    <mergeCell ref="V89:AA89"/>
    <mergeCell ref="B136:I136"/>
    <mergeCell ref="AJ89:AM89"/>
    <mergeCell ref="AB108:AE108"/>
    <mergeCell ref="AB109:AE109"/>
    <mergeCell ref="V91:AA91"/>
    <mergeCell ref="B124:M124"/>
    <mergeCell ref="N124:P124"/>
    <mergeCell ref="B86:L86"/>
    <mergeCell ref="AJ96:AM96"/>
    <mergeCell ref="B97:L97"/>
    <mergeCell ref="M97:U97"/>
    <mergeCell ref="V97:AA97"/>
    <mergeCell ref="AB97:AE97"/>
    <mergeCell ref="AF97:AI97"/>
    <mergeCell ref="AJ97:AM97"/>
    <mergeCell ref="B98:L98"/>
    <mergeCell ref="M98:U98"/>
    <mergeCell ref="V98:AA98"/>
    <mergeCell ref="AB98:AE98"/>
    <mergeCell ref="AF98:AI98"/>
    <mergeCell ref="C32:F32"/>
    <mergeCell ref="G32:J32"/>
    <mergeCell ref="K32:N32"/>
  </mergeCells>
  <phoneticPr fontId="3" type="Hiragana"/>
  <conditionalFormatting sqref="B88:AE117">
    <cfRule type="containsBlanks" dxfId="14" priority="27">
      <formula>LEN(TRIM(B88))=0</formula>
    </cfRule>
  </conditionalFormatting>
  <conditionalFormatting sqref="B130:AI134">
    <cfRule type="containsBlanks" dxfId="13" priority="4">
      <formula>LEN(TRIM(B130))=0</formula>
    </cfRule>
  </conditionalFormatting>
  <conditionalFormatting sqref="C14:N33 Q14:S33 AM14:AX33 BA14:BC33">
    <cfRule type="containsBlanks" dxfId="12" priority="13">
      <formula>LEN(TRIM(C14))=0</formula>
    </cfRule>
  </conditionalFormatting>
  <conditionalFormatting sqref="D56:AD65">
    <cfRule type="containsBlanks" dxfId="11" priority="48">
      <formula>LEN(TRIM(D56))=0</formula>
    </cfRule>
  </conditionalFormatting>
  <conditionalFormatting sqref="D70:AD74">
    <cfRule type="containsBlanks" dxfId="10" priority="47">
      <formula>LEN(TRIM(D70))=0</formula>
    </cfRule>
  </conditionalFormatting>
  <conditionalFormatting sqref="D38:AF52">
    <cfRule type="containsBlanks" dxfId="9" priority="3">
      <formula>LEN(TRIM(D38))=0</formula>
    </cfRule>
  </conditionalFormatting>
  <conditionalFormatting sqref="G2:Y8">
    <cfRule type="containsBlanks" dxfId="8" priority="1">
      <formula>LEN(TRIM(G2))=0</formula>
    </cfRule>
  </conditionalFormatting>
  <conditionalFormatting sqref="U9:Y10">
    <cfRule type="containsBlanks" dxfId="7" priority="14">
      <formula>LEN(TRIM(U9))=0</formula>
    </cfRule>
  </conditionalFormatting>
  <conditionalFormatting sqref="U14:AF33 AI14:AK33">
    <cfRule type="containsBlanks" dxfId="6" priority="11">
      <formula>LEN(TRIM(U14))=0</formula>
    </cfRule>
  </conditionalFormatting>
  <conditionalFormatting sqref="AG2:AX6 AG7:AM8 AS7:AX8 AG9:AX10 AT56:AV65 BF56:CI65 AT70:AV74 BH70:CK74 D79:AD83 AT79:AV83 BH79:CK83 B122:AI126 AR122:AY126 CB122:CU126">
    <cfRule type="containsBlanks" dxfId="5" priority="52">
      <formula>LEN(TRIM(B2))=0</formula>
    </cfRule>
  </conditionalFormatting>
  <conditionalFormatting sqref="AJ88:AQ117">
    <cfRule type="containsBlanks" dxfId="4" priority="10">
      <formula>LEN(TRIM(AJ88))=0</formula>
    </cfRule>
  </conditionalFormatting>
  <conditionalFormatting sqref="AR130:AY134">
    <cfRule type="containsBlanks" dxfId="3" priority="44">
      <formula>LEN(TRIM(AR130))=0</formula>
    </cfRule>
  </conditionalFormatting>
  <conditionalFormatting sqref="BH122:BH126 BK122:BK126 BN122:BN126 BQ122:BQ126 L137:AS138 L140:AS141">
    <cfRule type="containsBlanks" dxfId="2" priority="54">
      <formula>LEN(TRIM(L122))=0</formula>
    </cfRule>
  </conditionalFormatting>
  <conditionalFormatting sqref="BH130:BH134 BO130:BO134">
    <cfRule type="containsBlanks" dxfId="1" priority="45">
      <formula>LEN(TRIM(BH130))=0</formula>
    </cfRule>
  </conditionalFormatting>
  <conditionalFormatting sqref="BH18:BJ19">
    <cfRule type="containsBlanks" dxfId="0" priority="12">
      <formula>LEN(TRIM(BH18))=0</formula>
    </cfRule>
  </conditionalFormatting>
  <dataValidations count="6">
    <dataValidation type="list" allowBlank="1" showInputMessage="1" showErrorMessage="1" sqref="U9:Y9" xr:uid="{00000000-0002-0000-0300-000000000000}">
      <formula1>"税抜,税込"</formula1>
    </dataValidation>
    <dataValidation type="list" allowBlank="1" showInputMessage="1" showErrorMessage="1" sqref="BH70:BQ74" xr:uid="{00000000-0002-0000-0300-000001000000}">
      <formula1>"配布場所,掲載場所"</formula1>
    </dataValidation>
    <dataValidation type="list" allowBlank="1" showInputMessage="1" showErrorMessage="1" sqref="W70:AA74" xr:uid="{00000000-0002-0000-0300-000003000000}">
      <formula1>"作製費"</formula1>
    </dataValidation>
    <dataValidation type="list" allowBlank="1" showInputMessage="1" showErrorMessage="1" sqref="BS14:BU33 BA14:BC33 Q14:S33 AI14:AK33" xr:uid="{00000000-0002-0000-0300-000002000000}">
      <formula1>"脳損傷,その他"</formula1>
    </dataValidation>
    <dataValidation type="list" allowBlank="1" showInputMessage="1" showErrorMessage="1" sqref="U10:Y10" xr:uid="{BFE1A3E1-4C9F-45FA-B330-FC189EC92F1D}">
      <formula1>"週30時間以上,週30時間未満"</formula1>
    </dataValidation>
    <dataValidation type="list" allowBlank="1" showInputMessage="1" showErrorMessage="1" sqref="T122:W126 T130:W134" xr:uid="{EA0F6C72-79BA-4158-8301-6FCA8EE85EB7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支援員,係員（事務職）,その他これらに準ずる者④"</formula1>
    </dataValidation>
  </dataValidation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U154"/>
  <sheetViews>
    <sheetView showZeros="0" view="pageBreakPreview" zoomScaleNormal="100" zoomScaleSheetLayoutView="100" workbookViewId="0">
      <pane ySplit="5" topLeftCell="A6" activePane="bottomLeft" state="frozen"/>
      <selection activeCell="AI1" sqref="AI1:AU1"/>
      <selection pane="bottomLeft" activeCell="AE43" sqref="AE43:AG43"/>
    </sheetView>
  </sheetViews>
  <sheetFormatPr defaultColWidth="2.5" defaultRowHeight="15.75" x14ac:dyDescent="0.4"/>
  <cols>
    <col min="1" max="1" width="2.5" style="12"/>
    <col min="2" max="3" width="2.5" style="12" customWidth="1"/>
    <col min="4" max="21" width="2.5" style="12"/>
    <col min="22" max="22" width="2.5" style="12" customWidth="1"/>
    <col min="23" max="26" width="2.5" style="12"/>
    <col min="27" max="27" width="2.5" style="12" customWidth="1"/>
    <col min="28" max="29" width="2.5" style="12"/>
    <col min="30" max="30" width="2.5" style="12" customWidth="1"/>
    <col min="31" max="31" width="9.25" style="12" customWidth="1"/>
    <col min="32" max="32" width="2.5" style="12"/>
    <col min="33" max="33" width="9.25" style="12" customWidth="1"/>
    <col min="34" max="16384" width="2.5" style="12"/>
  </cols>
  <sheetData>
    <row r="1" spans="1:47" ht="18.75" customHeight="1" x14ac:dyDescent="0.4">
      <c r="A1" s="302" t="s">
        <v>0</v>
      </c>
      <c r="B1" s="302"/>
      <c r="C1" s="302"/>
      <c r="D1" s="302"/>
      <c r="E1" s="62"/>
      <c r="AA1" s="303">
        <f>入力シート!G6</f>
        <v>0</v>
      </c>
      <c r="AB1" s="303"/>
      <c r="AC1" s="303"/>
      <c r="AD1" s="303"/>
      <c r="AE1" s="303"/>
      <c r="AF1" s="303"/>
      <c r="AG1" s="303"/>
      <c r="AH1" s="303">
        <f>入力シート!G7</f>
        <v>0</v>
      </c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</row>
    <row r="2" spans="1:47" x14ac:dyDescent="0.4">
      <c r="A2" s="304" t="s">
        <v>285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</row>
    <row r="3" spans="1:47" ht="16.5" thickBot="1" x14ac:dyDescent="0.45">
      <c r="A3" s="12" t="s">
        <v>286</v>
      </c>
    </row>
    <row r="4" spans="1:47" x14ac:dyDescent="0.4">
      <c r="B4" s="180" t="s">
        <v>287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305"/>
      <c r="W4" s="166" t="s">
        <v>288</v>
      </c>
      <c r="X4" s="163"/>
      <c r="Y4" s="163"/>
      <c r="Z4" s="163"/>
      <c r="AA4" s="163"/>
      <c r="AB4" s="163"/>
      <c r="AC4" s="163"/>
      <c r="AD4" s="163"/>
      <c r="AE4" s="166" t="s">
        <v>5</v>
      </c>
      <c r="AF4" s="163"/>
      <c r="AG4" s="306"/>
      <c r="AH4" s="166" t="s">
        <v>6</v>
      </c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7"/>
    </row>
    <row r="5" spans="1:47" x14ac:dyDescent="0.4">
      <c r="B5" s="311" t="s">
        <v>7</v>
      </c>
      <c r="C5" s="308"/>
      <c r="D5" s="308"/>
      <c r="E5" s="308"/>
      <c r="F5" s="308"/>
      <c r="G5" s="308"/>
      <c r="H5" s="308"/>
      <c r="I5" s="308"/>
      <c r="J5" s="308"/>
      <c r="K5" s="309"/>
      <c r="L5" s="307" t="s">
        <v>8</v>
      </c>
      <c r="M5" s="308"/>
      <c r="N5" s="308"/>
      <c r="O5" s="309"/>
      <c r="P5" s="307" t="s">
        <v>9</v>
      </c>
      <c r="Q5" s="308"/>
      <c r="R5" s="308"/>
      <c r="S5" s="308"/>
      <c r="T5" s="308"/>
      <c r="U5" s="308"/>
      <c r="V5" s="309"/>
      <c r="W5" s="288" t="s">
        <v>10</v>
      </c>
      <c r="X5" s="289"/>
      <c r="Y5" s="289"/>
      <c r="Z5" s="290"/>
      <c r="AA5" s="190" t="s">
        <v>11</v>
      </c>
      <c r="AB5" s="153"/>
      <c r="AC5" s="153"/>
      <c r="AD5" s="185"/>
      <c r="AE5" s="307"/>
      <c r="AF5" s="308"/>
      <c r="AG5" s="309"/>
      <c r="AH5" s="307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10"/>
    </row>
    <row r="6" spans="1:47" x14ac:dyDescent="0.4">
      <c r="B6" s="291" t="s">
        <v>12</v>
      </c>
      <c r="C6" s="292"/>
      <c r="D6" s="292"/>
      <c r="E6" s="292"/>
      <c r="F6" s="292"/>
      <c r="G6" s="292"/>
      <c r="H6" s="292"/>
      <c r="I6" s="292"/>
      <c r="J6" s="292"/>
      <c r="K6" s="293"/>
      <c r="L6" s="294"/>
      <c r="M6" s="295"/>
      <c r="N6" s="295"/>
      <c r="O6" s="296"/>
      <c r="P6" s="297"/>
      <c r="Q6" s="298"/>
      <c r="R6" s="298"/>
      <c r="S6" s="298"/>
      <c r="U6" s="245"/>
      <c r="V6" s="275"/>
      <c r="W6" s="299">
        <f>SUM(W7:Z21)</f>
        <v>0</v>
      </c>
      <c r="X6" s="300"/>
      <c r="Y6" s="300"/>
      <c r="Z6" s="301"/>
      <c r="AA6" s="13"/>
      <c r="AB6" s="14"/>
      <c r="AC6" s="14"/>
      <c r="AD6" s="15"/>
      <c r="AE6" s="105"/>
      <c r="AF6" s="14"/>
      <c r="AG6" s="109" t="str">
        <f>IF(ISNA(VLOOKUP(B6,入力シート!$B$38:$BG$39,47,FALSE)),"",VLOOKUP(B6,入力シート!$B$38:$BG$39,47,FALSE))</f>
        <v/>
      </c>
      <c r="AH6" s="285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7"/>
    </row>
    <row r="7" spans="1:47" x14ac:dyDescent="0.4">
      <c r="B7" s="16"/>
      <c r="C7" s="131" t="str">
        <f>IF(入力シート!D38="","",入力シート!D38)</f>
        <v/>
      </c>
      <c r="D7" s="131"/>
      <c r="E7" s="131"/>
      <c r="F7" s="131"/>
      <c r="G7" s="131"/>
      <c r="H7" s="131"/>
      <c r="I7" s="131"/>
      <c r="J7" s="131"/>
      <c r="K7" s="132"/>
      <c r="L7" s="133" t="str">
        <f>IF(入力シート!D38="","",入力シート!N38)</f>
        <v/>
      </c>
      <c r="M7" s="134"/>
      <c r="N7" s="134"/>
      <c r="O7" s="135"/>
      <c r="P7" s="136" t="str">
        <f>IF(入力シート!D38="","",入力シート!N38)</f>
        <v/>
      </c>
      <c r="Q7" s="137"/>
      <c r="R7" s="137"/>
      <c r="S7" s="137"/>
      <c r="T7" s="25" t="str">
        <f>IF(P7="","","－")</f>
        <v/>
      </c>
      <c r="U7" s="137" t="str">
        <f>IF(入力シート!D38="","",入力シート!AG38)</f>
        <v/>
      </c>
      <c r="V7" s="140"/>
      <c r="W7" s="136" t="str">
        <f>IF(入力シート!D38="","",入力シート!AB38)</f>
        <v/>
      </c>
      <c r="X7" s="137"/>
      <c r="Y7" s="137"/>
      <c r="Z7" s="140"/>
      <c r="AA7" s="141" t="str">
        <f>U7</f>
        <v/>
      </c>
      <c r="AB7" s="142"/>
      <c r="AC7" s="142"/>
      <c r="AD7" s="143"/>
      <c r="AE7" s="105" t="str">
        <f>IF(入力シート!D38="","",入力シート!S38)</f>
        <v/>
      </c>
      <c r="AF7" s="53" t="str">
        <f>IF(入力シート!D38="","","～")</f>
        <v/>
      </c>
      <c r="AG7" s="106" t="str">
        <f t="shared" ref="AG7:AG21" si="0">IF(AE7="","","令和7年3月")</f>
        <v/>
      </c>
      <c r="AH7" s="129" t="str">
        <f>CONCATENATE("対象月数 ： ",入力シート!X38)</f>
        <v xml:space="preserve">対象月数 ： </v>
      </c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30"/>
    </row>
    <row r="8" spans="1:47" x14ac:dyDescent="0.4">
      <c r="B8" s="16"/>
      <c r="C8" s="131" t="str">
        <f>IF(入力シート!D39="","",入力シート!D39)</f>
        <v/>
      </c>
      <c r="D8" s="131"/>
      <c r="E8" s="131"/>
      <c r="F8" s="131"/>
      <c r="G8" s="131"/>
      <c r="H8" s="131"/>
      <c r="I8" s="131"/>
      <c r="J8" s="131"/>
      <c r="K8" s="132"/>
      <c r="L8" s="133" t="str">
        <f>IF(入力シート!D39="","",入力シート!N39)</f>
        <v/>
      </c>
      <c r="M8" s="134"/>
      <c r="N8" s="134"/>
      <c r="O8" s="135"/>
      <c r="P8" s="136" t="str">
        <f>IF(入力シート!D39="","",入力シート!N39)</f>
        <v/>
      </c>
      <c r="Q8" s="137"/>
      <c r="R8" s="137"/>
      <c r="S8" s="137"/>
      <c r="T8" s="25" t="str">
        <f t="shared" ref="T8:T21" si="1">IF(P8="","","－")</f>
        <v/>
      </c>
      <c r="U8" s="137" t="str">
        <f>IF(入力シート!D39="","",入力シート!AG39)</f>
        <v/>
      </c>
      <c r="V8" s="140"/>
      <c r="W8" s="136" t="str">
        <f>IF(入力シート!D39="","",入力シート!AB39)</f>
        <v/>
      </c>
      <c r="X8" s="137"/>
      <c r="Y8" s="137"/>
      <c r="Z8" s="140"/>
      <c r="AA8" s="141" t="str">
        <f t="shared" ref="AA8" si="2">U8</f>
        <v/>
      </c>
      <c r="AB8" s="142"/>
      <c r="AC8" s="142"/>
      <c r="AD8" s="143"/>
      <c r="AE8" s="105" t="str">
        <f>IF(入力シート!D39="","",入力シート!S39)</f>
        <v/>
      </c>
      <c r="AF8" s="53" t="str">
        <f>IF(入力シート!D39="","","～")</f>
        <v/>
      </c>
      <c r="AG8" s="106" t="str">
        <f t="shared" si="0"/>
        <v/>
      </c>
      <c r="AH8" s="129" t="str">
        <f>CONCATENATE("対象月数 ： ",入力シート!X39)</f>
        <v xml:space="preserve">対象月数 ： 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30"/>
    </row>
    <row r="9" spans="1:47" x14ac:dyDescent="0.4">
      <c r="B9" s="16"/>
      <c r="C9" s="131" t="str">
        <f>IF(入力シート!D40="","",入力シート!D40)</f>
        <v/>
      </c>
      <c r="D9" s="131"/>
      <c r="E9" s="131"/>
      <c r="F9" s="131"/>
      <c r="G9" s="131"/>
      <c r="H9" s="131"/>
      <c r="I9" s="131"/>
      <c r="J9" s="131"/>
      <c r="K9" s="132"/>
      <c r="L9" s="133" t="str">
        <f>IF(入力シート!D40="","",入力シート!N40)</f>
        <v/>
      </c>
      <c r="M9" s="134"/>
      <c r="N9" s="134"/>
      <c r="O9" s="135"/>
      <c r="P9" s="136" t="str">
        <f>IF(入力シート!D40="","",入力シート!N40)</f>
        <v/>
      </c>
      <c r="Q9" s="137"/>
      <c r="R9" s="137"/>
      <c r="S9" s="137"/>
      <c r="T9" s="25" t="str">
        <f t="shared" si="1"/>
        <v/>
      </c>
      <c r="U9" s="137" t="str">
        <f>IF(入力シート!D40="","",入力シート!AG40)</f>
        <v/>
      </c>
      <c r="V9" s="140"/>
      <c r="W9" s="136" t="str">
        <f>IF(入力シート!D40="","",入力シート!AB40)</f>
        <v/>
      </c>
      <c r="X9" s="137"/>
      <c r="Y9" s="137"/>
      <c r="Z9" s="140"/>
      <c r="AA9" s="141" t="str">
        <f t="shared" ref="AA9" si="3">U9</f>
        <v/>
      </c>
      <c r="AB9" s="142"/>
      <c r="AC9" s="142"/>
      <c r="AD9" s="143"/>
      <c r="AE9" s="105" t="str">
        <f>IF(入力シート!D40="","",入力シート!S40)</f>
        <v/>
      </c>
      <c r="AF9" s="53" t="str">
        <f>IF(入力シート!D40="","","～")</f>
        <v/>
      </c>
      <c r="AG9" s="106" t="str">
        <f t="shared" si="0"/>
        <v/>
      </c>
      <c r="AH9" s="129" t="str">
        <f>CONCATENATE("対象月数 ： ",入力シート!X40)</f>
        <v xml:space="preserve">対象月数 ： </v>
      </c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30"/>
    </row>
    <row r="10" spans="1:47" x14ac:dyDescent="0.4">
      <c r="B10" s="16"/>
      <c r="C10" s="131" t="str">
        <f>IF(入力シート!D41="","",入力シート!D41)</f>
        <v/>
      </c>
      <c r="D10" s="131"/>
      <c r="E10" s="131"/>
      <c r="F10" s="131"/>
      <c r="G10" s="131"/>
      <c r="H10" s="131"/>
      <c r="I10" s="131"/>
      <c r="J10" s="131"/>
      <c r="K10" s="132"/>
      <c r="L10" s="133" t="str">
        <f>IF(入力シート!D41="","",入力シート!N41)</f>
        <v/>
      </c>
      <c r="M10" s="134"/>
      <c r="N10" s="134"/>
      <c r="O10" s="135"/>
      <c r="P10" s="136" t="str">
        <f>IF(入力シート!D41="","",入力シート!N41)</f>
        <v/>
      </c>
      <c r="Q10" s="137"/>
      <c r="R10" s="137"/>
      <c r="S10" s="137"/>
      <c r="T10" s="25" t="str">
        <f t="shared" si="1"/>
        <v/>
      </c>
      <c r="U10" s="137" t="str">
        <f>IF(入力シート!D41="","",入力シート!AG41)</f>
        <v/>
      </c>
      <c r="V10" s="140"/>
      <c r="W10" s="136" t="str">
        <f>IF(入力シート!D41="","",入力シート!AB41)</f>
        <v/>
      </c>
      <c r="X10" s="137"/>
      <c r="Y10" s="137"/>
      <c r="Z10" s="140"/>
      <c r="AA10" s="141" t="str">
        <f t="shared" ref="AA10" si="4">U10</f>
        <v/>
      </c>
      <c r="AB10" s="142"/>
      <c r="AC10" s="142"/>
      <c r="AD10" s="143"/>
      <c r="AE10" s="105" t="str">
        <f>IF(入力シート!D41="","",入力シート!S41)</f>
        <v/>
      </c>
      <c r="AF10" s="53" t="str">
        <f>IF(入力シート!D41="","","～")</f>
        <v/>
      </c>
      <c r="AG10" s="106" t="str">
        <f t="shared" si="0"/>
        <v/>
      </c>
      <c r="AH10" s="129" t="str">
        <f>CONCATENATE("対象月数 ： ",入力シート!X41)</f>
        <v xml:space="preserve">対象月数 ： </v>
      </c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30"/>
    </row>
    <row r="11" spans="1:47" x14ac:dyDescent="0.4">
      <c r="B11" s="16"/>
      <c r="C11" s="131" t="str">
        <f>IF(入力シート!D42="","",入力シート!D42)</f>
        <v/>
      </c>
      <c r="D11" s="131"/>
      <c r="E11" s="131"/>
      <c r="F11" s="131"/>
      <c r="G11" s="131"/>
      <c r="H11" s="131"/>
      <c r="I11" s="131"/>
      <c r="J11" s="131"/>
      <c r="K11" s="132"/>
      <c r="L11" s="133" t="str">
        <f>IF(入力シート!D42="","",入力シート!N42)</f>
        <v/>
      </c>
      <c r="M11" s="134"/>
      <c r="N11" s="134"/>
      <c r="O11" s="135"/>
      <c r="P11" s="136" t="str">
        <f>IF(入力シート!D42="","",入力シート!N42)</f>
        <v/>
      </c>
      <c r="Q11" s="137"/>
      <c r="R11" s="137"/>
      <c r="S11" s="137"/>
      <c r="T11" s="25" t="str">
        <f>IF(P11="","","－")</f>
        <v/>
      </c>
      <c r="U11" s="137" t="str">
        <f>IF(入力シート!D42="","",入力シート!AG42)</f>
        <v/>
      </c>
      <c r="V11" s="140"/>
      <c r="W11" s="136" t="str">
        <f>IF(入力シート!D42="","",入力シート!AB42)</f>
        <v/>
      </c>
      <c r="X11" s="137"/>
      <c r="Y11" s="137"/>
      <c r="Z11" s="140"/>
      <c r="AA11" s="141" t="str">
        <f t="shared" ref="AA11:AA20" si="5">U11</f>
        <v/>
      </c>
      <c r="AB11" s="142"/>
      <c r="AC11" s="142"/>
      <c r="AD11" s="143"/>
      <c r="AE11" s="105" t="str">
        <f>IF(入力シート!D42="","",入力シート!S42)</f>
        <v/>
      </c>
      <c r="AF11" s="53" t="str">
        <f>IF(入力シート!D42="","","～")</f>
        <v/>
      </c>
      <c r="AG11" s="106" t="str">
        <f t="shared" si="0"/>
        <v/>
      </c>
      <c r="AH11" s="129" t="str">
        <f>CONCATENATE("対象月数 ： ",入力シート!X42)</f>
        <v xml:space="preserve">対象月数 ： 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30"/>
    </row>
    <row r="12" spans="1:47" x14ac:dyDescent="0.4">
      <c r="B12" s="16"/>
      <c r="C12" s="131" t="str">
        <f>IF(入力シート!D43="","",入力シート!D43)</f>
        <v/>
      </c>
      <c r="D12" s="131"/>
      <c r="E12" s="131"/>
      <c r="F12" s="131"/>
      <c r="G12" s="131"/>
      <c r="H12" s="131"/>
      <c r="I12" s="131"/>
      <c r="J12" s="131"/>
      <c r="K12" s="132"/>
      <c r="L12" s="133" t="str">
        <f>IF(入力シート!D43="","",入力シート!N43)</f>
        <v/>
      </c>
      <c r="M12" s="134"/>
      <c r="N12" s="134"/>
      <c r="O12" s="135"/>
      <c r="P12" s="136" t="str">
        <f>IF(入力シート!D43="","",入力シート!N43)</f>
        <v/>
      </c>
      <c r="Q12" s="137"/>
      <c r="R12" s="137"/>
      <c r="S12" s="137"/>
      <c r="T12" s="25" t="str">
        <f t="shared" si="1"/>
        <v/>
      </c>
      <c r="U12" s="137" t="str">
        <f>IF(入力シート!D43="","",入力シート!AG43)</f>
        <v/>
      </c>
      <c r="V12" s="140"/>
      <c r="W12" s="136" t="str">
        <f>IF(入力シート!D43="","",入力シート!AB43)</f>
        <v/>
      </c>
      <c r="X12" s="137"/>
      <c r="Y12" s="137"/>
      <c r="Z12" s="140"/>
      <c r="AA12" s="141" t="str">
        <f t="shared" si="5"/>
        <v/>
      </c>
      <c r="AB12" s="142"/>
      <c r="AC12" s="142"/>
      <c r="AD12" s="143"/>
      <c r="AE12" s="105" t="str">
        <f>IF(入力シート!D43="","",入力シート!S43)</f>
        <v/>
      </c>
      <c r="AF12" s="53" t="str">
        <f>IF(入力シート!D43="","","～")</f>
        <v/>
      </c>
      <c r="AG12" s="106" t="str">
        <f t="shared" si="0"/>
        <v/>
      </c>
      <c r="AH12" s="129" t="str">
        <f>CONCATENATE("対象月数 ： ",入力シート!X43)</f>
        <v xml:space="preserve">対象月数 ： </v>
      </c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30"/>
    </row>
    <row r="13" spans="1:47" x14ac:dyDescent="0.4">
      <c r="B13" s="16"/>
      <c r="C13" s="131" t="str">
        <f>IF(入力シート!D44="","",入力シート!D44)</f>
        <v/>
      </c>
      <c r="D13" s="131"/>
      <c r="E13" s="131"/>
      <c r="F13" s="131"/>
      <c r="G13" s="131"/>
      <c r="H13" s="131"/>
      <c r="I13" s="131"/>
      <c r="J13" s="131"/>
      <c r="K13" s="132"/>
      <c r="L13" s="133" t="str">
        <f>IF(入力シート!D44="","",入力シート!N44)</f>
        <v/>
      </c>
      <c r="M13" s="134"/>
      <c r="N13" s="134"/>
      <c r="O13" s="135"/>
      <c r="P13" s="136" t="str">
        <f>IF(入力シート!D44="","",入力シート!N44)</f>
        <v/>
      </c>
      <c r="Q13" s="137"/>
      <c r="R13" s="137"/>
      <c r="S13" s="137"/>
      <c r="T13" s="25" t="str">
        <f t="shared" si="1"/>
        <v/>
      </c>
      <c r="U13" s="137" t="str">
        <f>IF(入力シート!D44="","",入力シート!AG44)</f>
        <v/>
      </c>
      <c r="V13" s="140"/>
      <c r="W13" s="136" t="str">
        <f>IF(入力シート!D44="","",入力シート!AB44)</f>
        <v/>
      </c>
      <c r="X13" s="137"/>
      <c r="Y13" s="137"/>
      <c r="Z13" s="140"/>
      <c r="AA13" s="141" t="str">
        <f t="shared" si="5"/>
        <v/>
      </c>
      <c r="AB13" s="142"/>
      <c r="AC13" s="142"/>
      <c r="AD13" s="143"/>
      <c r="AE13" s="105" t="str">
        <f>IF(入力シート!D44="","",入力シート!S44)</f>
        <v/>
      </c>
      <c r="AF13" s="53" t="str">
        <f>IF(入力シート!D44="","","～")</f>
        <v/>
      </c>
      <c r="AG13" s="106" t="str">
        <f t="shared" si="0"/>
        <v/>
      </c>
      <c r="AH13" s="129" t="str">
        <f>CONCATENATE("対象月数 ： ",入力シート!X44)</f>
        <v xml:space="preserve">対象月数 ： </v>
      </c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30"/>
    </row>
    <row r="14" spans="1:47" x14ac:dyDescent="0.4">
      <c r="B14" s="16"/>
      <c r="C14" s="131" t="str">
        <f>IF(入力シート!D45="","",入力シート!D45)</f>
        <v/>
      </c>
      <c r="D14" s="131"/>
      <c r="E14" s="131"/>
      <c r="F14" s="131"/>
      <c r="G14" s="131"/>
      <c r="H14" s="131"/>
      <c r="I14" s="131"/>
      <c r="J14" s="131"/>
      <c r="K14" s="132"/>
      <c r="L14" s="133" t="str">
        <f>IF(入力シート!D45="","",入力シート!N45)</f>
        <v/>
      </c>
      <c r="M14" s="134"/>
      <c r="N14" s="134"/>
      <c r="O14" s="135"/>
      <c r="P14" s="136" t="str">
        <f>IF(入力シート!D45="","",入力シート!N45)</f>
        <v/>
      </c>
      <c r="Q14" s="137"/>
      <c r="R14" s="137"/>
      <c r="S14" s="137"/>
      <c r="T14" s="25" t="str">
        <f t="shared" si="1"/>
        <v/>
      </c>
      <c r="U14" s="137" t="str">
        <f>IF(入力シート!D45="","",入力シート!AG45)</f>
        <v/>
      </c>
      <c r="V14" s="140"/>
      <c r="W14" s="136" t="str">
        <f>IF(入力シート!D45="","",入力シート!AB45)</f>
        <v/>
      </c>
      <c r="X14" s="137"/>
      <c r="Y14" s="137"/>
      <c r="Z14" s="140"/>
      <c r="AA14" s="141" t="str">
        <f t="shared" si="5"/>
        <v/>
      </c>
      <c r="AB14" s="142"/>
      <c r="AC14" s="142"/>
      <c r="AD14" s="143"/>
      <c r="AE14" s="105" t="str">
        <f>IF(入力シート!D45="","",入力シート!S45)</f>
        <v/>
      </c>
      <c r="AF14" s="53" t="str">
        <f>IF(入力シート!D45="","","～")</f>
        <v/>
      </c>
      <c r="AG14" s="106" t="str">
        <f t="shared" si="0"/>
        <v/>
      </c>
      <c r="AH14" s="129" t="str">
        <f>CONCATENATE("対象月数 ： ",入力シート!X45)</f>
        <v xml:space="preserve">対象月数 ： </v>
      </c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30"/>
    </row>
    <row r="15" spans="1:47" x14ac:dyDescent="0.4">
      <c r="B15" s="16"/>
      <c r="C15" s="131" t="str">
        <f>IF(入力シート!D46="","",入力シート!D46)</f>
        <v/>
      </c>
      <c r="D15" s="131"/>
      <c r="E15" s="131"/>
      <c r="F15" s="131"/>
      <c r="G15" s="131"/>
      <c r="H15" s="131"/>
      <c r="I15" s="131"/>
      <c r="J15" s="131"/>
      <c r="K15" s="132"/>
      <c r="L15" s="133" t="str">
        <f>IF(入力シート!D46="","",入力シート!N46)</f>
        <v/>
      </c>
      <c r="M15" s="134"/>
      <c r="N15" s="134"/>
      <c r="O15" s="135"/>
      <c r="P15" s="136" t="str">
        <f>IF(入力シート!D46="","",入力シート!N46)</f>
        <v/>
      </c>
      <c r="Q15" s="137"/>
      <c r="R15" s="137"/>
      <c r="S15" s="137"/>
      <c r="T15" s="25" t="str">
        <f t="shared" si="1"/>
        <v/>
      </c>
      <c r="U15" s="137" t="str">
        <f>IF(入力シート!D46="","",入力シート!AG46)</f>
        <v/>
      </c>
      <c r="V15" s="140"/>
      <c r="W15" s="136" t="str">
        <f>IF(入力シート!D46="","",入力シート!AB46)</f>
        <v/>
      </c>
      <c r="X15" s="137"/>
      <c r="Y15" s="137"/>
      <c r="Z15" s="140"/>
      <c r="AA15" s="141" t="str">
        <f t="shared" si="5"/>
        <v/>
      </c>
      <c r="AB15" s="142"/>
      <c r="AC15" s="142"/>
      <c r="AD15" s="143"/>
      <c r="AE15" s="105" t="str">
        <f>IF(入力シート!D46="","",入力シート!S46)</f>
        <v/>
      </c>
      <c r="AF15" s="53" t="str">
        <f>IF(入力シート!D46="","","～")</f>
        <v/>
      </c>
      <c r="AG15" s="106" t="str">
        <f t="shared" si="0"/>
        <v/>
      </c>
      <c r="AH15" s="129" t="str">
        <f>CONCATENATE("対象月数 ： ",入力シート!X46)</f>
        <v xml:space="preserve">対象月数 ： </v>
      </c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30"/>
    </row>
    <row r="16" spans="1:47" x14ac:dyDescent="0.4">
      <c r="B16" s="16"/>
      <c r="C16" s="131" t="str">
        <f>IF(入力シート!D47="","",入力シート!D47)</f>
        <v/>
      </c>
      <c r="D16" s="131"/>
      <c r="E16" s="131"/>
      <c r="F16" s="131"/>
      <c r="G16" s="131"/>
      <c r="H16" s="131"/>
      <c r="I16" s="131"/>
      <c r="J16" s="131"/>
      <c r="K16" s="132"/>
      <c r="L16" s="133" t="str">
        <f>IF(入力シート!D47="","",入力シート!N47)</f>
        <v/>
      </c>
      <c r="M16" s="134"/>
      <c r="N16" s="134"/>
      <c r="O16" s="135"/>
      <c r="P16" s="136" t="str">
        <f>IF(入力シート!D47="","",入力シート!N47)</f>
        <v/>
      </c>
      <c r="Q16" s="137"/>
      <c r="R16" s="137"/>
      <c r="S16" s="137"/>
      <c r="T16" s="25" t="str">
        <f t="shared" si="1"/>
        <v/>
      </c>
      <c r="U16" s="137" t="str">
        <f>IF(入力シート!D47="","",入力シート!AG47)</f>
        <v/>
      </c>
      <c r="V16" s="140"/>
      <c r="W16" s="136" t="str">
        <f>IF(入力シート!D47="","",入力シート!AB47)</f>
        <v/>
      </c>
      <c r="X16" s="137"/>
      <c r="Y16" s="137"/>
      <c r="Z16" s="140"/>
      <c r="AA16" s="141" t="str">
        <f t="shared" si="5"/>
        <v/>
      </c>
      <c r="AB16" s="142"/>
      <c r="AC16" s="142"/>
      <c r="AD16" s="143"/>
      <c r="AE16" s="105" t="str">
        <f>IF(入力シート!D47="","",入力シート!S47)</f>
        <v/>
      </c>
      <c r="AF16" s="53" t="str">
        <f>IF(入力シート!D47="","","～")</f>
        <v/>
      </c>
      <c r="AG16" s="106" t="str">
        <f t="shared" si="0"/>
        <v/>
      </c>
      <c r="AH16" s="129" t="str">
        <f>CONCATENATE("対象月数 ： ",入力シート!X47)</f>
        <v xml:space="preserve">対象月数 ： </v>
      </c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30"/>
    </row>
    <row r="17" spans="2:47" x14ac:dyDescent="0.4">
      <c r="B17" s="16"/>
      <c r="C17" s="131" t="str">
        <f>IF(入力シート!D48="","",入力シート!D48)</f>
        <v/>
      </c>
      <c r="D17" s="131"/>
      <c r="E17" s="131"/>
      <c r="F17" s="131"/>
      <c r="G17" s="131"/>
      <c r="H17" s="131"/>
      <c r="I17" s="131"/>
      <c r="J17" s="131"/>
      <c r="K17" s="132"/>
      <c r="L17" s="133" t="str">
        <f>IF(入力シート!D48="","",入力シート!N48)</f>
        <v/>
      </c>
      <c r="M17" s="134"/>
      <c r="N17" s="134"/>
      <c r="O17" s="135"/>
      <c r="P17" s="136" t="str">
        <f>IF(入力シート!D48="","",入力シート!N48)</f>
        <v/>
      </c>
      <c r="Q17" s="137"/>
      <c r="R17" s="137"/>
      <c r="S17" s="137"/>
      <c r="T17" s="25" t="str">
        <f t="shared" si="1"/>
        <v/>
      </c>
      <c r="U17" s="137" t="str">
        <f>IF(入力シート!D48="","",入力シート!AG48)</f>
        <v/>
      </c>
      <c r="V17" s="140"/>
      <c r="W17" s="136" t="str">
        <f>IF(入力シート!D48="","",入力シート!AB48)</f>
        <v/>
      </c>
      <c r="X17" s="137"/>
      <c r="Y17" s="137"/>
      <c r="Z17" s="140"/>
      <c r="AA17" s="141" t="str">
        <f t="shared" si="5"/>
        <v/>
      </c>
      <c r="AB17" s="142"/>
      <c r="AC17" s="142"/>
      <c r="AD17" s="143"/>
      <c r="AE17" s="105" t="str">
        <f>IF(入力シート!D48="","",入力シート!S48)</f>
        <v/>
      </c>
      <c r="AF17" s="53" t="str">
        <f>IF(入力シート!D48="","","～")</f>
        <v/>
      </c>
      <c r="AG17" s="106" t="str">
        <f t="shared" si="0"/>
        <v/>
      </c>
      <c r="AH17" s="129" t="str">
        <f>CONCATENATE("対象月数 ： ",入力シート!X48)</f>
        <v xml:space="preserve">対象月数 ： </v>
      </c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30"/>
    </row>
    <row r="18" spans="2:47" x14ac:dyDescent="0.4">
      <c r="B18" s="16"/>
      <c r="C18" s="131" t="str">
        <f>IF(入力シート!D49="","",入力シート!D49)</f>
        <v/>
      </c>
      <c r="D18" s="131"/>
      <c r="E18" s="131"/>
      <c r="F18" s="131"/>
      <c r="G18" s="131"/>
      <c r="H18" s="131"/>
      <c r="I18" s="131"/>
      <c r="J18" s="131"/>
      <c r="K18" s="132"/>
      <c r="L18" s="133" t="str">
        <f>IF(入力シート!D49="","",入力シート!N49)</f>
        <v/>
      </c>
      <c r="M18" s="134"/>
      <c r="N18" s="134"/>
      <c r="O18" s="135"/>
      <c r="P18" s="136" t="str">
        <f>IF(入力シート!D49="","",入力シート!N49)</f>
        <v/>
      </c>
      <c r="Q18" s="137"/>
      <c r="R18" s="137"/>
      <c r="S18" s="137"/>
      <c r="T18" s="25" t="str">
        <f t="shared" si="1"/>
        <v/>
      </c>
      <c r="U18" s="137" t="str">
        <f>IF(入力シート!D49="","",入力シート!AG49)</f>
        <v/>
      </c>
      <c r="V18" s="140"/>
      <c r="W18" s="136" t="str">
        <f>IF(入力シート!D49="","",入力シート!AB49)</f>
        <v/>
      </c>
      <c r="X18" s="137"/>
      <c r="Y18" s="137"/>
      <c r="Z18" s="140"/>
      <c r="AA18" s="141" t="str">
        <f t="shared" si="5"/>
        <v/>
      </c>
      <c r="AB18" s="142"/>
      <c r="AC18" s="142"/>
      <c r="AD18" s="143"/>
      <c r="AE18" s="105" t="str">
        <f>IF(入力シート!D49="","",入力シート!S49)</f>
        <v/>
      </c>
      <c r="AF18" s="53" t="str">
        <f>IF(入力シート!D49="","","～")</f>
        <v/>
      </c>
      <c r="AG18" s="106" t="str">
        <f t="shared" si="0"/>
        <v/>
      </c>
      <c r="AH18" s="129" t="str">
        <f>CONCATENATE("対象月数 ： ",入力シート!X49)</f>
        <v xml:space="preserve">対象月数 ： </v>
      </c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30"/>
    </row>
    <row r="19" spans="2:47" x14ac:dyDescent="0.4">
      <c r="B19" s="16"/>
      <c r="C19" s="131" t="str">
        <f>IF(入力シート!D50="","",入力シート!D50)</f>
        <v/>
      </c>
      <c r="D19" s="131"/>
      <c r="E19" s="131"/>
      <c r="F19" s="131"/>
      <c r="G19" s="131"/>
      <c r="H19" s="131"/>
      <c r="I19" s="131"/>
      <c r="J19" s="131"/>
      <c r="K19" s="132"/>
      <c r="L19" s="133" t="str">
        <f>IF(入力シート!D50="","",入力シート!N50)</f>
        <v/>
      </c>
      <c r="M19" s="134"/>
      <c r="N19" s="134"/>
      <c r="O19" s="135"/>
      <c r="P19" s="136" t="str">
        <f>IF(入力シート!D50="","",入力シート!N50)</f>
        <v/>
      </c>
      <c r="Q19" s="137"/>
      <c r="R19" s="137"/>
      <c r="S19" s="137"/>
      <c r="T19" s="25" t="str">
        <f t="shared" si="1"/>
        <v/>
      </c>
      <c r="U19" s="137" t="str">
        <f>IF(入力シート!D50="","",入力シート!AG50)</f>
        <v/>
      </c>
      <c r="V19" s="140"/>
      <c r="W19" s="136" t="str">
        <f>IF(入力シート!D50="","",入力シート!AB50)</f>
        <v/>
      </c>
      <c r="X19" s="137"/>
      <c r="Y19" s="137"/>
      <c r="Z19" s="140"/>
      <c r="AA19" s="141" t="str">
        <f t="shared" si="5"/>
        <v/>
      </c>
      <c r="AB19" s="142"/>
      <c r="AC19" s="142"/>
      <c r="AD19" s="143"/>
      <c r="AE19" s="105" t="str">
        <f>IF(入力シート!D50="","",入力シート!S50)</f>
        <v/>
      </c>
      <c r="AF19" s="53" t="str">
        <f>IF(入力シート!D50="","","～")</f>
        <v/>
      </c>
      <c r="AG19" s="106" t="str">
        <f t="shared" si="0"/>
        <v/>
      </c>
      <c r="AH19" s="129" t="str">
        <f>CONCATENATE("対象月数 ： ",入力シート!X50)</f>
        <v xml:space="preserve">対象月数 ： </v>
      </c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30"/>
    </row>
    <row r="20" spans="2:47" x14ac:dyDescent="0.4">
      <c r="B20" s="16"/>
      <c r="C20" s="131" t="str">
        <f>IF(入力シート!D51="","",入力シート!D51)</f>
        <v/>
      </c>
      <c r="D20" s="131"/>
      <c r="E20" s="131"/>
      <c r="F20" s="131"/>
      <c r="G20" s="131"/>
      <c r="H20" s="131"/>
      <c r="I20" s="131"/>
      <c r="J20" s="131"/>
      <c r="K20" s="132"/>
      <c r="L20" s="133" t="str">
        <f>IF(入力シート!D51="","",入力シート!N51)</f>
        <v/>
      </c>
      <c r="M20" s="134"/>
      <c r="N20" s="134"/>
      <c r="O20" s="135"/>
      <c r="P20" s="136" t="str">
        <f>IF(入力シート!D51="","",入力シート!N51)</f>
        <v/>
      </c>
      <c r="Q20" s="137"/>
      <c r="R20" s="137"/>
      <c r="S20" s="137"/>
      <c r="T20" s="25" t="str">
        <f t="shared" si="1"/>
        <v/>
      </c>
      <c r="U20" s="137" t="str">
        <f>IF(入力シート!D51="","",入力シート!AG51)</f>
        <v/>
      </c>
      <c r="V20" s="140"/>
      <c r="W20" s="136" t="str">
        <f>IF(入力シート!D51="","",入力シート!AB51)</f>
        <v/>
      </c>
      <c r="X20" s="137"/>
      <c r="Y20" s="137"/>
      <c r="Z20" s="140"/>
      <c r="AA20" s="141" t="str">
        <f t="shared" si="5"/>
        <v/>
      </c>
      <c r="AB20" s="142"/>
      <c r="AC20" s="142"/>
      <c r="AD20" s="143"/>
      <c r="AE20" s="105" t="str">
        <f>IF(入力シート!D51="","",入力シート!S51)</f>
        <v/>
      </c>
      <c r="AF20" s="53" t="str">
        <f>IF(入力シート!D51="","","～")</f>
        <v/>
      </c>
      <c r="AG20" s="106" t="str">
        <f t="shared" si="0"/>
        <v/>
      </c>
      <c r="AH20" s="129" t="str">
        <f>CONCATENATE("対象月数 ： ",入力シート!X51)</f>
        <v xml:space="preserve">対象月数 ： </v>
      </c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30"/>
    </row>
    <row r="21" spans="2:47" x14ac:dyDescent="0.4">
      <c r="B21" s="16"/>
      <c r="C21" s="131" t="str">
        <f>IF(入力シート!D52="","",入力シート!D52)</f>
        <v/>
      </c>
      <c r="D21" s="131"/>
      <c r="E21" s="131"/>
      <c r="F21" s="131"/>
      <c r="G21" s="131"/>
      <c r="H21" s="131"/>
      <c r="I21" s="131"/>
      <c r="J21" s="131"/>
      <c r="K21" s="132"/>
      <c r="L21" s="133" t="str">
        <f>IF(入力シート!D52="","",入力シート!N52)</f>
        <v/>
      </c>
      <c r="M21" s="134"/>
      <c r="N21" s="134"/>
      <c r="O21" s="135"/>
      <c r="P21" s="136" t="str">
        <f>IF(入力シート!D52="","",入力シート!N52)</f>
        <v/>
      </c>
      <c r="Q21" s="137"/>
      <c r="R21" s="137"/>
      <c r="S21" s="137"/>
      <c r="T21" s="25" t="str">
        <f t="shared" si="1"/>
        <v/>
      </c>
      <c r="U21" s="137" t="str">
        <f>IF(入力シート!D52="","",入力シート!AG52)</f>
        <v/>
      </c>
      <c r="V21" s="140"/>
      <c r="W21" s="136" t="str">
        <f>IF(入力シート!D52="","",入力シート!AB52)</f>
        <v/>
      </c>
      <c r="X21" s="137"/>
      <c r="Y21" s="137"/>
      <c r="Z21" s="140"/>
      <c r="AA21" s="141" t="str">
        <f t="shared" ref="AA21" si="6">U21</f>
        <v/>
      </c>
      <c r="AB21" s="142"/>
      <c r="AC21" s="142"/>
      <c r="AD21" s="143"/>
      <c r="AE21" s="105" t="str">
        <f>IF(入力シート!D52="","",入力シート!S52)</f>
        <v/>
      </c>
      <c r="AF21" s="53" t="str">
        <f>IF(入力シート!D52="","","～")</f>
        <v/>
      </c>
      <c r="AG21" s="106" t="str">
        <f t="shared" si="0"/>
        <v/>
      </c>
      <c r="AH21" s="129" t="str">
        <f>CONCATENATE("対象月数 ： ",入力シート!X52)</f>
        <v xml:space="preserve">対象月数 ： </v>
      </c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30"/>
    </row>
    <row r="22" spans="2:47" x14ac:dyDescent="0.4">
      <c r="B22" s="16"/>
      <c r="C22" s="1"/>
      <c r="D22" s="1"/>
      <c r="E22" s="1"/>
      <c r="F22" s="1"/>
      <c r="G22" s="1"/>
      <c r="H22" s="1"/>
      <c r="I22" s="1"/>
      <c r="J22" s="1"/>
      <c r="K22" s="20"/>
      <c r="L22" s="21"/>
      <c r="M22" s="2"/>
      <c r="N22" s="2"/>
      <c r="O22" s="22"/>
      <c r="P22" s="23"/>
      <c r="Q22" s="24"/>
      <c r="R22" s="24"/>
      <c r="S22" s="24"/>
      <c r="T22" s="25"/>
      <c r="U22" s="26"/>
      <c r="V22" s="27"/>
      <c r="W22" s="23"/>
      <c r="X22" s="24"/>
      <c r="Y22" s="24"/>
      <c r="Z22" s="28"/>
      <c r="AA22" s="29"/>
      <c r="AD22" s="30"/>
      <c r="AE22" s="105"/>
      <c r="AF22" s="53"/>
      <c r="AG22" s="106"/>
      <c r="AH22" s="31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3"/>
    </row>
    <row r="23" spans="2:47" x14ac:dyDescent="0.4">
      <c r="B23" s="16" t="s">
        <v>13</v>
      </c>
      <c r="C23" s="1"/>
      <c r="D23" s="1"/>
      <c r="E23" s="1"/>
      <c r="F23" s="1"/>
      <c r="G23" s="1"/>
      <c r="H23" s="1"/>
      <c r="I23" s="1"/>
      <c r="J23" s="1"/>
      <c r="K23" s="20"/>
      <c r="L23" s="21"/>
      <c r="M23" s="2"/>
      <c r="N23" s="2"/>
      <c r="O23" s="22"/>
      <c r="P23" s="23"/>
      <c r="Q23" s="24"/>
      <c r="R23" s="24"/>
      <c r="S23" s="24"/>
      <c r="T23" s="25"/>
      <c r="U23" s="26"/>
      <c r="V23" s="27"/>
      <c r="W23" s="278">
        <f>SUM(W24:Z33)</f>
        <v>0</v>
      </c>
      <c r="X23" s="279"/>
      <c r="Y23" s="279"/>
      <c r="Z23" s="280"/>
      <c r="AA23" s="29"/>
      <c r="AD23" s="30"/>
      <c r="AE23" s="107"/>
      <c r="AF23" s="57"/>
      <c r="AG23" s="108"/>
      <c r="AH23" s="31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3"/>
    </row>
    <row r="24" spans="2:47" x14ac:dyDescent="0.4">
      <c r="B24" s="16"/>
      <c r="C24" s="281" t="str">
        <f>IF(入力シート!D56="","",入力シート!D56)</f>
        <v/>
      </c>
      <c r="D24" s="281"/>
      <c r="E24" s="281"/>
      <c r="F24" s="281"/>
      <c r="G24" s="281"/>
      <c r="H24" s="281"/>
      <c r="I24" s="281"/>
      <c r="J24" s="281"/>
      <c r="K24" s="282"/>
      <c r="L24" s="133" t="str">
        <f>IF(入力シート!D56="","",入力シート!BC56)</f>
        <v/>
      </c>
      <c r="M24" s="134"/>
      <c r="N24" s="134"/>
      <c r="O24" s="135"/>
      <c r="P24" s="136" t="str">
        <f>IF(入力シート!D56="","",入力シート!AZ56)</f>
        <v/>
      </c>
      <c r="Q24" s="137"/>
      <c r="R24" s="137"/>
      <c r="S24" s="137"/>
      <c r="T24" s="25" t="str">
        <f>IF(P24="","","×")</f>
        <v/>
      </c>
      <c r="U24" s="283" t="str">
        <f>IF(入力シート!D56="","",入力シート!X56)</f>
        <v/>
      </c>
      <c r="V24" s="284"/>
      <c r="W24" s="136" t="str">
        <f>IF($T$24="","",L24)</f>
        <v/>
      </c>
      <c r="X24" s="137"/>
      <c r="Y24" s="137"/>
      <c r="Z24" s="140"/>
      <c r="AA24" s="276"/>
      <c r="AB24" s="195"/>
      <c r="AC24" s="195"/>
      <c r="AD24" s="277"/>
      <c r="AE24" s="144" t="str">
        <f>IF(入力シート!D56="","",入力シート!AW56)</f>
        <v/>
      </c>
      <c r="AF24" s="145"/>
      <c r="AG24" s="146"/>
      <c r="AH24" s="270" t="str">
        <f>IF(入力シート!D56="","",入力シート!N56)</f>
        <v/>
      </c>
      <c r="AI24" s="271"/>
      <c r="AJ24" s="271"/>
      <c r="AK24" s="271"/>
      <c r="AL24" s="271"/>
      <c r="AM24" s="271" t="str">
        <f>IF(入力シート!D56="","",入力シート!S56)</f>
        <v/>
      </c>
      <c r="AN24" s="271"/>
      <c r="AO24" s="271"/>
      <c r="AP24" s="271"/>
      <c r="AQ24" s="271"/>
      <c r="AR24" s="271"/>
      <c r="AS24" s="271"/>
      <c r="AT24" s="271"/>
      <c r="AU24" s="272"/>
    </row>
    <row r="25" spans="2:47" x14ac:dyDescent="0.4">
      <c r="B25" s="16"/>
      <c r="C25" s="281" t="str">
        <f>IF(入力シート!D57="","",入力シート!D57)</f>
        <v/>
      </c>
      <c r="D25" s="281"/>
      <c r="E25" s="281"/>
      <c r="F25" s="281"/>
      <c r="G25" s="281"/>
      <c r="H25" s="281"/>
      <c r="I25" s="281"/>
      <c r="J25" s="281"/>
      <c r="K25" s="282"/>
      <c r="L25" s="133" t="str">
        <f>IF(入力シート!D57="","",入力シート!BC57)</f>
        <v/>
      </c>
      <c r="M25" s="134"/>
      <c r="N25" s="134"/>
      <c r="O25" s="135"/>
      <c r="P25" s="136" t="str">
        <f>IF(入力シート!D57="","",入力シート!AZ57)</f>
        <v/>
      </c>
      <c r="Q25" s="137"/>
      <c r="R25" s="137"/>
      <c r="S25" s="137"/>
      <c r="T25" s="25" t="str">
        <f t="shared" ref="T25:T33" si="7">IF(P25="","","×")</f>
        <v/>
      </c>
      <c r="U25" s="283" t="str">
        <f>IF(入力シート!D57="","",入力シート!X57)</f>
        <v/>
      </c>
      <c r="V25" s="284"/>
      <c r="W25" s="136" t="str">
        <f t="shared" ref="W25:W26" si="8">IF($T$24="","",L25)</f>
        <v/>
      </c>
      <c r="X25" s="137"/>
      <c r="Y25" s="137"/>
      <c r="Z25" s="140"/>
      <c r="AA25" s="276"/>
      <c r="AB25" s="195"/>
      <c r="AC25" s="195"/>
      <c r="AD25" s="277"/>
      <c r="AE25" s="144" t="str">
        <f>IF(入力シート!D57="","",入力シート!AW57)</f>
        <v/>
      </c>
      <c r="AF25" s="145"/>
      <c r="AG25" s="146"/>
      <c r="AH25" s="270" t="str">
        <f>IF(入力シート!D57="","",入力シート!N57)</f>
        <v/>
      </c>
      <c r="AI25" s="271"/>
      <c r="AJ25" s="271"/>
      <c r="AK25" s="271"/>
      <c r="AL25" s="271"/>
      <c r="AM25" s="271" t="str">
        <f>IF(入力シート!D57="","",入力シート!S57)</f>
        <v/>
      </c>
      <c r="AN25" s="271"/>
      <c r="AO25" s="271"/>
      <c r="AP25" s="271"/>
      <c r="AQ25" s="271"/>
      <c r="AR25" s="271"/>
      <c r="AS25" s="271"/>
      <c r="AT25" s="271"/>
      <c r="AU25" s="272"/>
    </row>
    <row r="26" spans="2:47" x14ac:dyDescent="0.4">
      <c r="B26" s="16"/>
      <c r="C26" s="281" t="str">
        <f>IF(入力シート!D58="","",入力シート!D58)</f>
        <v/>
      </c>
      <c r="D26" s="281"/>
      <c r="E26" s="281"/>
      <c r="F26" s="281"/>
      <c r="G26" s="281"/>
      <c r="H26" s="281"/>
      <c r="I26" s="281"/>
      <c r="J26" s="281"/>
      <c r="K26" s="282"/>
      <c r="L26" s="133" t="str">
        <f>IF(入力シート!D58="","",入力シート!BC58)</f>
        <v/>
      </c>
      <c r="M26" s="134"/>
      <c r="N26" s="134"/>
      <c r="O26" s="135"/>
      <c r="P26" s="136" t="str">
        <f>IF(入力シート!D58="","",入力シート!AZ58)</f>
        <v/>
      </c>
      <c r="Q26" s="137"/>
      <c r="R26" s="137"/>
      <c r="S26" s="137"/>
      <c r="T26" s="25" t="str">
        <f t="shared" si="7"/>
        <v/>
      </c>
      <c r="U26" s="283" t="str">
        <f>IF(入力シート!D58="","",入力シート!X58)</f>
        <v/>
      </c>
      <c r="V26" s="284"/>
      <c r="W26" s="136" t="str">
        <f t="shared" si="8"/>
        <v/>
      </c>
      <c r="X26" s="137"/>
      <c r="Y26" s="137"/>
      <c r="Z26" s="140"/>
      <c r="AA26" s="276"/>
      <c r="AB26" s="195"/>
      <c r="AC26" s="195"/>
      <c r="AD26" s="277"/>
      <c r="AE26" s="144" t="str">
        <f>IF(入力シート!D58="","",入力シート!AW58)</f>
        <v/>
      </c>
      <c r="AF26" s="145"/>
      <c r="AG26" s="146"/>
      <c r="AH26" s="270" t="str">
        <f>IF(入力シート!D58="","",入力シート!N58)</f>
        <v/>
      </c>
      <c r="AI26" s="271"/>
      <c r="AJ26" s="271"/>
      <c r="AK26" s="271"/>
      <c r="AL26" s="271"/>
      <c r="AM26" s="271" t="str">
        <f>IF(入力シート!D58="","",入力シート!S58)</f>
        <v/>
      </c>
      <c r="AN26" s="271"/>
      <c r="AO26" s="271"/>
      <c r="AP26" s="271"/>
      <c r="AQ26" s="271"/>
      <c r="AR26" s="271"/>
      <c r="AS26" s="271"/>
      <c r="AT26" s="271"/>
      <c r="AU26" s="272"/>
    </row>
    <row r="27" spans="2:47" x14ac:dyDescent="0.4">
      <c r="B27" s="16"/>
      <c r="C27" s="281" t="str">
        <f>IF(入力シート!D59="","",入力シート!D59)</f>
        <v/>
      </c>
      <c r="D27" s="281"/>
      <c r="E27" s="281"/>
      <c r="F27" s="281"/>
      <c r="G27" s="281"/>
      <c r="H27" s="281"/>
      <c r="I27" s="281"/>
      <c r="J27" s="281"/>
      <c r="K27" s="282"/>
      <c r="L27" s="133" t="str">
        <f>IF(入力シート!D59="","",入力シート!BC59)</f>
        <v/>
      </c>
      <c r="M27" s="134"/>
      <c r="N27" s="134"/>
      <c r="O27" s="135"/>
      <c r="P27" s="136" t="str">
        <f>IF(入力シート!D59="","",入力シート!AZ59)</f>
        <v/>
      </c>
      <c r="Q27" s="137"/>
      <c r="R27" s="137"/>
      <c r="S27" s="137"/>
      <c r="T27" s="25" t="str">
        <f t="shared" si="7"/>
        <v/>
      </c>
      <c r="U27" s="283" t="str">
        <f>IF(入力シート!D59="","",入力シート!X59)</f>
        <v/>
      </c>
      <c r="V27" s="284"/>
      <c r="W27" s="136" t="str">
        <f t="shared" ref="W27:W32" si="9">IF($T$24="","",L27)</f>
        <v/>
      </c>
      <c r="X27" s="137"/>
      <c r="Y27" s="137"/>
      <c r="Z27" s="140"/>
      <c r="AA27" s="276"/>
      <c r="AB27" s="195"/>
      <c r="AC27" s="195"/>
      <c r="AD27" s="277"/>
      <c r="AE27" s="144" t="str">
        <f>IF(入力シート!D59="","",入力シート!AW59)</f>
        <v/>
      </c>
      <c r="AF27" s="145"/>
      <c r="AG27" s="146"/>
      <c r="AH27" s="270" t="str">
        <f>IF(入力シート!D59="","",入力シート!N59)</f>
        <v/>
      </c>
      <c r="AI27" s="271"/>
      <c r="AJ27" s="271"/>
      <c r="AK27" s="271"/>
      <c r="AL27" s="271"/>
      <c r="AM27" s="271" t="str">
        <f>IF(入力シート!D59="","",入力シート!S59)</f>
        <v/>
      </c>
      <c r="AN27" s="271"/>
      <c r="AO27" s="271"/>
      <c r="AP27" s="271"/>
      <c r="AQ27" s="271"/>
      <c r="AR27" s="271"/>
      <c r="AS27" s="271"/>
      <c r="AT27" s="271"/>
      <c r="AU27" s="272"/>
    </row>
    <row r="28" spans="2:47" x14ac:dyDescent="0.4">
      <c r="B28" s="16"/>
      <c r="C28" s="281" t="str">
        <f>IF(入力シート!D60="","",入力シート!D60)</f>
        <v/>
      </c>
      <c r="D28" s="281"/>
      <c r="E28" s="281"/>
      <c r="F28" s="281"/>
      <c r="G28" s="281"/>
      <c r="H28" s="281"/>
      <c r="I28" s="281"/>
      <c r="J28" s="281"/>
      <c r="K28" s="282"/>
      <c r="L28" s="133" t="str">
        <f>IF(入力シート!D60="","",入力シート!BC60)</f>
        <v/>
      </c>
      <c r="M28" s="134"/>
      <c r="N28" s="134"/>
      <c r="O28" s="135"/>
      <c r="P28" s="136" t="str">
        <f>IF(入力シート!D60="","",入力シート!AZ60)</f>
        <v/>
      </c>
      <c r="Q28" s="137"/>
      <c r="R28" s="137"/>
      <c r="S28" s="137"/>
      <c r="T28" s="25" t="str">
        <f t="shared" si="7"/>
        <v/>
      </c>
      <c r="U28" s="283" t="str">
        <f>IF(入力シート!D60="","",入力シート!X60)</f>
        <v/>
      </c>
      <c r="V28" s="284"/>
      <c r="W28" s="136" t="str">
        <f t="shared" si="9"/>
        <v/>
      </c>
      <c r="X28" s="137"/>
      <c r="Y28" s="137"/>
      <c r="Z28" s="140"/>
      <c r="AA28" s="276"/>
      <c r="AB28" s="195"/>
      <c r="AC28" s="195"/>
      <c r="AD28" s="277"/>
      <c r="AE28" s="144" t="str">
        <f>IF(入力シート!D60="","",入力シート!AW60)</f>
        <v/>
      </c>
      <c r="AF28" s="145"/>
      <c r="AG28" s="146"/>
      <c r="AH28" s="270" t="str">
        <f>IF(入力シート!D60="","",入力シート!N60)</f>
        <v/>
      </c>
      <c r="AI28" s="271"/>
      <c r="AJ28" s="271"/>
      <c r="AK28" s="271"/>
      <c r="AL28" s="271"/>
      <c r="AM28" s="271" t="str">
        <f>IF(入力シート!D60="","",入力シート!S60)</f>
        <v/>
      </c>
      <c r="AN28" s="271"/>
      <c r="AO28" s="271"/>
      <c r="AP28" s="271"/>
      <c r="AQ28" s="271"/>
      <c r="AR28" s="271"/>
      <c r="AS28" s="271"/>
      <c r="AT28" s="271"/>
      <c r="AU28" s="272"/>
    </row>
    <row r="29" spans="2:47" x14ac:dyDescent="0.4">
      <c r="B29" s="16"/>
      <c r="C29" s="281" t="str">
        <f>IF(入力シート!D61="","",入力シート!D61)</f>
        <v/>
      </c>
      <c r="D29" s="281"/>
      <c r="E29" s="281"/>
      <c r="F29" s="281"/>
      <c r="G29" s="281"/>
      <c r="H29" s="281"/>
      <c r="I29" s="281"/>
      <c r="J29" s="281"/>
      <c r="K29" s="282"/>
      <c r="L29" s="133" t="str">
        <f>IF(入力シート!D61="","",入力シート!BC61)</f>
        <v/>
      </c>
      <c r="M29" s="134"/>
      <c r="N29" s="134"/>
      <c r="O29" s="135"/>
      <c r="P29" s="136" t="str">
        <f>IF(入力シート!D61="","",入力シート!AZ61)</f>
        <v/>
      </c>
      <c r="Q29" s="137"/>
      <c r="R29" s="137"/>
      <c r="S29" s="137"/>
      <c r="T29" s="25" t="str">
        <f t="shared" si="7"/>
        <v/>
      </c>
      <c r="U29" s="283" t="str">
        <f>IF(入力シート!D61="","",入力シート!X61)</f>
        <v/>
      </c>
      <c r="V29" s="284"/>
      <c r="W29" s="136" t="str">
        <f t="shared" si="9"/>
        <v/>
      </c>
      <c r="X29" s="137"/>
      <c r="Y29" s="137"/>
      <c r="Z29" s="140"/>
      <c r="AA29" s="276"/>
      <c r="AB29" s="195"/>
      <c r="AC29" s="195"/>
      <c r="AD29" s="277"/>
      <c r="AE29" s="144" t="str">
        <f>IF(入力シート!D61="","",入力シート!AW61)</f>
        <v/>
      </c>
      <c r="AF29" s="145"/>
      <c r="AG29" s="146"/>
      <c r="AH29" s="270" t="str">
        <f>IF(入力シート!D61="","",入力シート!N61)</f>
        <v/>
      </c>
      <c r="AI29" s="271"/>
      <c r="AJ29" s="271"/>
      <c r="AK29" s="271"/>
      <c r="AL29" s="271"/>
      <c r="AM29" s="271" t="str">
        <f>IF(入力シート!D61="","",入力シート!S61)</f>
        <v/>
      </c>
      <c r="AN29" s="271"/>
      <c r="AO29" s="271"/>
      <c r="AP29" s="271"/>
      <c r="AQ29" s="271"/>
      <c r="AR29" s="271"/>
      <c r="AS29" s="271"/>
      <c r="AT29" s="271"/>
      <c r="AU29" s="272"/>
    </row>
    <row r="30" spans="2:47" x14ac:dyDescent="0.4">
      <c r="B30" s="16"/>
      <c r="C30" s="281" t="str">
        <f>IF(入力シート!D62="","",入力シート!D62)</f>
        <v/>
      </c>
      <c r="D30" s="281"/>
      <c r="E30" s="281"/>
      <c r="F30" s="281"/>
      <c r="G30" s="281"/>
      <c r="H30" s="281"/>
      <c r="I30" s="281"/>
      <c r="J30" s="281"/>
      <c r="K30" s="282"/>
      <c r="L30" s="133" t="str">
        <f>IF(入力シート!D62="","",入力シート!BC62)</f>
        <v/>
      </c>
      <c r="M30" s="134"/>
      <c r="N30" s="134"/>
      <c r="O30" s="135"/>
      <c r="P30" s="136" t="str">
        <f>IF(入力シート!D62="","",入力シート!AZ62)</f>
        <v/>
      </c>
      <c r="Q30" s="137"/>
      <c r="R30" s="137"/>
      <c r="S30" s="137"/>
      <c r="T30" s="25" t="str">
        <f t="shared" si="7"/>
        <v/>
      </c>
      <c r="U30" s="283" t="str">
        <f>IF(入力シート!D62="","",入力シート!X62)</f>
        <v/>
      </c>
      <c r="V30" s="284"/>
      <c r="W30" s="136" t="str">
        <f t="shared" si="9"/>
        <v/>
      </c>
      <c r="X30" s="137"/>
      <c r="Y30" s="137"/>
      <c r="Z30" s="140"/>
      <c r="AA30" s="276"/>
      <c r="AB30" s="195"/>
      <c r="AC30" s="195"/>
      <c r="AD30" s="277"/>
      <c r="AE30" s="144" t="str">
        <f>IF(入力シート!D62="","",入力シート!AW62)</f>
        <v/>
      </c>
      <c r="AF30" s="145"/>
      <c r="AG30" s="146"/>
      <c r="AH30" s="270" t="str">
        <f>IF(入力シート!D62="","",入力シート!N62)</f>
        <v/>
      </c>
      <c r="AI30" s="271"/>
      <c r="AJ30" s="271"/>
      <c r="AK30" s="271"/>
      <c r="AL30" s="271"/>
      <c r="AM30" s="271" t="str">
        <f>IF(入力シート!D62="","",入力シート!S62)</f>
        <v/>
      </c>
      <c r="AN30" s="271"/>
      <c r="AO30" s="271"/>
      <c r="AP30" s="271"/>
      <c r="AQ30" s="271"/>
      <c r="AR30" s="271"/>
      <c r="AS30" s="271"/>
      <c r="AT30" s="271"/>
      <c r="AU30" s="272"/>
    </row>
    <row r="31" spans="2:47" x14ac:dyDescent="0.4">
      <c r="B31" s="16"/>
      <c r="C31" s="281" t="str">
        <f>IF(入力シート!D63="","",入力シート!D63)</f>
        <v/>
      </c>
      <c r="D31" s="281"/>
      <c r="E31" s="281"/>
      <c r="F31" s="281"/>
      <c r="G31" s="281"/>
      <c r="H31" s="281"/>
      <c r="I31" s="281"/>
      <c r="J31" s="281"/>
      <c r="K31" s="282"/>
      <c r="L31" s="133" t="str">
        <f>IF(入力シート!D63="","",入力シート!BC63)</f>
        <v/>
      </c>
      <c r="M31" s="134"/>
      <c r="N31" s="134"/>
      <c r="O31" s="135"/>
      <c r="P31" s="136" t="str">
        <f>IF(入力シート!D63="","",入力シート!AZ63)</f>
        <v/>
      </c>
      <c r="Q31" s="137"/>
      <c r="R31" s="137"/>
      <c r="S31" s="137"/>
      <c r="T31" s="25" t="str">
        <f t="shared" si="7"/>
        <v/>
      </c>
      <c r="U31" s="283" t="str">
        <f>IF(入力シート!D63="","",入力シート!X63)</f>
        <v/>
      </c>
      <c r="V31" s="284"/>
      <c r="W31" s="136" t="str">
        <f t="shared" si="9"/>
        <v/>
      </c>
      <c r="X31" s="137"/>
      <c r="Y31" s="137"/>
      <c r="Z31" s="140"/>
      <c r="AA31" s="276"/>
      <c r="AB31" s="195"/>
      <c r="AC31" s="195"/>
      <c r="AD31" s="277"/>
      <c r="AE31" s="144" t="str">
        <f>IF(入力シート!D63="","",入力シート!AW63)</f>
        <v/>
      </c>
      <c r="AF31" s="145"/>
      <c r="AG31" s="146"/>
      <c r="AH31" s="270" t="str">
        <f>IF(入力シート!D63="","",入力シート!N63)</f>
        <v/>
      </c>
      <c r="AI31" s="271"/>
      <c r="AJ31" s="271"/>
      <c r="AK31" s="271"/>
      <c r="AL31" s="271"/>
      <c r="AM31" s="271" t="str">
        <f>IF(入力シート!D63="","",入力シート!S63)</f>
        <v/>
      </c>
      <c r="AN31" s="271"/>
      <c r="AO31" s="271"/>
      <c r="AP31" s="271"/>
      <c r="AQ31" s="271"/>
      <c r="AR31" s="271"/>
      <c r="AS31" s="271"/>
      <c r="AT31" s="271"/>
      <c r="AU31" s="272"/>
    </row>
    <row r="32" spans="2:47" x14ac:dyDescent="0.4">
      <c r="B32" s="16"/>
      <c r="C32" s="281" t="str">
        <f>IF(入力シート!D64="","",入力シート!D64)</f>
        <v/>
      </c>
      <c r="D32" s="281"/>
      <c r="E32" s="281"/>
      <c r="F32" s="281"/>
      <c r="G32" s="281"/>
      <c r="H32" s="281"/>
      <c r="I32" s="281"/>
      <c r="J32" s="281"/>
      <c r="K32" s="282"/>
      <c r="L32" s="133" t="str">
        <f>IF(入力シート!D64="","",入力シート!BC64)</f>
        <v/>
      </c>
      <c r="M32" s="134"/>
      <c r="N32" s="134"/>
      <c r="O32" s="135"/>
      <c r="P32" s="136" t="str">
        <f>IF(入力シート!D64="","",入力シート!AZ64)</f>
        <v/>
      </c>
      <c r="Q32" s="137"/>
      <c r="R32" s="137"/>
      <c r="S32" s="137"/>
      <c r="T32" s="25" t="str">
        <f t="shared" si="7"/>
        <v/>
      </c>
      <c r="U32" s="283" t="str">
        <f>IF(入力シート!D64="","",入力シート!X64)</f>
        <v/>
      </c>
      <c r="V32" s="284"/>
      <c r="W32" s="136" t="str">
        <f t="shared" si="9"/>
        <v/>
      </c>
      <c r="X32" s="137"/>
      <c r="Y32" s="137"/>
      <c r="Z32" s="140"/>
      <c r="AA32" s="276"/>
      <c r="AB32" s="195"/>
      <c r="AC32" s="195"/>
      <c r="AD32" s="277"/>
      <c r="AE32" s="144" t="str">
        <f>IF(入力シート!D64="","",入力シート!AW64)</f>
        <v/>
      </c>
      <c r="AF32" s="145"/>
      <c r="AG32" s="146"/>
      <c r="AH32" s="270" t="str">
        <f>IF(入力シート!D64="","",入力シート!N64)</f>
        <v/>
      </c>
      <c r="AI32" s="271"/>
      <c r="AJ32" s="271"/>
      <c r="AK32" s="271"/>
      <c r="AL32" s="271"/>
      <c r="AM32" s="271" t="str">
        <f>IF(入力シート!D64="","",入力シート!S64)</f>
        <v/>
      </c>
      <c r="AN32" s="271"/>
      <c r="AO32" s="271"/>
      <c r="AP32" s="271"/>
      <c r="AQ32" s="271"/>
      <c r="AR32" s="271"/>
      <c r="AS32" s="271"/>
      <c r="AT32" s="271"/>
      <c r="AU32" s="272"/>
    </row>
    <row r="33" spans="2:47" x14ac:dyDescent="0.4">
      <c r="B33" s="16"/>
      <c r="C33" s="281" t="str">
        <f>IF(入力シート!D65="","",入力シート!D65)</f>
        <v/>
      </c>
      <c r="D33" s="281"/>
      <c r="E33" s="281"/>
      <c r="F33" s="281"/>
      <c r="G33" s="281"/>
      <c r="H33" s="281"/>
      <c r="I33" s="281"/>
      <c r="J33" s="281"/>
      <c r="K33" s="282"/>
      <c r="L33" s="133" t="str">
        <f>IF(入力シート!D65="","",入力シート!BC65)</f>
        <v/>
      </c>
      <c r="M33" s="134"/>
      <c r="N33" s="134"/>
      <c r="O33" s="135"/>
      <c r="P33" s="136" t="str">
        <f>IF(入力シート!D65="","",入力シート!AZ65)</f>
        <v/>
      </c>
      <c r="Q33" s="137"/>
      <c r="R33" s="137"/>
      <c r="S33" s="137"/>
      <c r="T33" s="25" t="str">
        <f t="shared" si="7"/>
        <v/>
      </c>
      <c r="U33" s="283" t="str">
        <f>IF(入力シート!D65="","",入力シート!X65)</f>
        <v/>
      </c>
      <c r="V33" s="284"/>
      <c r="W33" s="136" t="str">
        <f t="shared" ref="W33" si="10">IF($T$24="","",L33)</f>
        <v/>
      </c>
      <c r="X33" s="137"/>
      <c r="Y33" s="137"/>
      <c r="Z33" s="140"/>
      <c r="AA33" s="276"/>
      <c r="AB33" s="195"/>
      <c r="AC33" s="195"/>
      <c r="AD33" s="277"/>
      <c r="AE33" s="144" t="str">
        <f>IF(入力シート!D65="","",入力シート!AW65)</f>
        <v/>
      </c>
      <c r="AF33" s="145"/>
      <c r="AG33" s="146"/>
      <c r="AH33" s="270" t="str">
        <f>IF(入力シート!D65="","",入力シート!N65)</f>
        <v/>
      </c>
      <c r="AI33" s="271"/>
      <c r="AJ33" s="271"/>
      <c r="AK33" s="271"/>
      <c r="AL33" s="271"/>
      <c r="AM33" s="271" t="str">
        <f>IF(入力シート!D65="","",入力シート!S65)</f>
        <v/>
      </c>
      <c r="AN33" s="271"/>
      <c r="AO33" s="271"/>
      <c r="AP33" s="271"/>
      <c r="AQ33" s="271"/>
      <c r="AR33" s="271"/>
      <c r="AS33" s="271"/>
      <c r="AT33" s="271"/>
      <c r="AU33" s="272"/>
    </row>
    <row r="34" spans="2:47" x14ac:dyDescent="0.4">
      <c r="B34" s="16"/>
      <c r="C34" s="34"/>
      <c r="D34" s="34"/>
      <c r="E34" s="34"/>
      <c r="F34" s="34"/>
      <c r="G34" s="34"/>
      <c r="H34" s="34"/>
      <c r="I34" s="34"/>
      <c r="J34" s="34"/>
      <c r="K34" s="35"/>
      <c r="L34" s="21"/>
      <c r="M34" s="2"/>
      <c r="N34" s="2"/>
      <c r="O34" s="22"/>
      <c r="P34" s="23"/>
      <c r="Q34" s="24"/>
      <c r="R34" s="24"/>
      <c r="S34" s="24"/>
      <c r="T34" s="25"/>
      <c r="U34" s="26"/>
      <c r="V34" s="27"/>
      <c r="W34" s="23"/>
      <c r="X34" s="24"/>
      <c r="Y34" s="24"/>
      <c r="Z34" s="28"/>
      <c r="AA34" s="29"/>
      <c r="AD34" s="30"/>
      <c r="AE34" s="18"/>
      <c r="AF34" s="57"/>
      <c r="AG34" s="17"/>
      <c r="AH34" s="31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3"/>
    </row>
    <row r="35" spans="2:47" x14ac:dyDescent="0.4">
      <c r="B35" s="16" t="s">
        <v>14</v>
      </c>
      <c r="C35" s="34"/>
      <c r="D35" s="34"/>
      <c r="E35" s="34"/>
      <c r="F35" s="34"/>
      <c r="G35" s="34"/>
      <c r="H35" s="34"/>
      <c r="I35" s="34"/>
      <c r="J35" s="34"/>
      <c r="K35" s="35"/>
      <c r="L35" s="21"/>
      <c r="M35" s="2"/>
      <c r="N35" s="2"/>
      <c r="O35" s="22"/>
      <c r="P35" s="23"/>
      <c r="Q35" s="24"/>
      <c r="R35" s="24"/>
      <c r="S35" s="24"/>
      <c r="T35" s="25"/>
      <c r="U35" s="26"/>
      <c r="V35" s="27"/>
      <c r="W35" s="278">
        <f>SUM(W36:Z40)</f>
        <v>0</v>
      </c>
      <c r="X35" s="279"/>
      <c r="Y35" s="279"/>
      <c r="Z35" s="280"/>
      <c r="AA35" s="29"/>
      <c r="AD35" s="30"/>
      <c r="AE35" s="18"/>
      <c r="AF35" s="57"/>
      <c r="AG35" s="17"/>
      <c r="AH35" s="31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3"/>
    </row>
    <row r="36" spans="2:47" x14ac:dyDescent="0.4">
      <c r="B36" s="16"/>
      <c r="C36" s="281" t="str">
        <f>IF(入力シート!D70="","",入力シート!D70)</f>
        <v/>
      </c>
      <c r="D36" s="281"/>
      <c r="E36" s="281"/>
      <c r="F36" s="281"/>
      <c r="G36" s="281"/>
      <c r="H36" s="281"/>
      <c r="I36" s="281"/>
      <c r="J36" s="281"/>
      <c r="K36" s="282"/>
      <c r="L36" s="133" t="str">
        <f>IF(入力シート!D70="","",入力シート!BC70)</f>
        <v/>
      </c>
      <c r="M36" s="134"/>
      <c r="N36" s="134"/>
      <c r="O36" s="135"/>
      <c r="P36" s="136" t="str">
        <f>IF(入力シート!D70="","",入力シート!AB70)</f>
        <v/>
      </c>
      <c r="Q36" s="137"/>
      <c r="R36" s="137"/>
      <c r="S36" s="137"/>
      <c r="T36" s="25" t="str">
        <f>IF(P36="","","×")</f>
        <v/>
      </c>
      <c r="U36" s="245" t="str">
        <f>IF(入力シート!D70="","",入力シート!S70)</f>
        <v/>
      </c>
      <c r="V36" s="275"/>
      <c r="W36" s="136" t="str">
        <f>IF($T$36="","",L36)</f>
        <v/>
      </c>
      <c r="X36" s="137"/>
      <c r="Y36" s="137"/>
      <c r="Z36" s="140"/>
      <c r="AA36" s="276"/>
      <c r="AB36" s="195"/>
      <c r="AC36" s="195"/>
      <c r="AD36" s="277"/>
      <c r="AE36" s="144" t="str">
        <f>IF(入力シート!D70="","",入力シート!AT70)</f>
        <v/>
      </c>
      <c r="AF36" s="145"/>
      <c r="AG36" s="146"/>
      <c r="AH36" s="270" t="str">
        <f>IF(入力シート!D70="","",入力シート!N70)</f>
        <v/>
      </c>
      <c r="AI36" s="271"/>
      <c r="AJ36" s="271"/>
      <c r="AK36" s="271"/>
      <c r="AL36" s="271"/>
      <c r="AM36" s="271" t="str">
        <f>IF(入力シート!D70="","",入力シート!BH70)</f>
        <v/>
      </c>
      <c r="AN36" s="271"/>
      <c r="AO36" s="271"/>
      <c r="AP36" s="271"/>
      <c r="AQ36" s="271" t="str">
        <f>IF(入力シート!D70="","",入力シート!BR70)</f>
        <v/>
      </c>
      <c r="AR36" s="271"/>
      <c r="AS36" s="271"/>
      <c r="AT36" s="271"/>
      <c r="AU36" s="272"/>
    </row>
    <row r="37" spans="2:47" x14ac:dyDescent="0.4">
      <c r="B37" s="16"/>
      <c r="C37" s="281" t="str">
        <f>IF(入力シート!D71="","",入力シート!D71)</f>
        <v/>
      </c>
      <c r="D37" s="281"/>
      <c r="E37" s="281"/>
      <c r="F37" s="281"/>
      <c r="G37" s="281"/>
      <c r="H37" s="281"/>
      <c r="I37" s="281"/>
      <c r="J37" s="281"/>
      <c r="K37" s="282"/>
      <c r="L37" s="133" t="str">
        <f>IF(入力シート!D71="","",入力シート!BC71)</f>
        <v/>
      </c>
      <c r="M37" s="134"/>
      <c r="N37" s="134"/>
      <c r="O37" s="135"/>
      <c r="P37" s="136" t="str">
        <f>IF(入力シート!D71="","",入力シート!AB71)</f>
        <v/>
      </c>
      <c r="Q37" s="137"/>
      <c r="R37" s="137"/>
      <c r="S37" s="137"/>
      <c r="T37" s="25" t="str">
        <f t="shared" ref="T37:T40" si="11">IF(P37="","","×")</f>
        <v/>
      </c>
      <c r="U37" s="245" t="str">
        <f>IF(入力シート!D71="","",入力シート!S71)</f>
        <v/>
      </c>
      <c r="V37" s="275"/>
      <c r="W37" s="136" t="str">
        <f>IF($T$36="","",L37)</f>
        <v/>
      </c>
      <c r="X37" s="137"/>
      <c r="Y37" s="137"/>
      <c r="Z37" s="140"/>
      <c r="AA37" s="276"/>
      <c r="AB37" s="195"/>
      <c r="AC37" s="195"/>
      <c r="AD37" s="277"/>
      <c r="AE37" s="144" t="str">
        <f>IF(入力シート!D71="","",入力シート!AT71)</f>
        <v/>
      </c>
      <c r="AF37" s="145"/>
      <c r="AG37" s="146"/>
      <c r="AH37" s="270" t="str">
        <f>IF(入力シート!D71="","",入力シート!N71)</f>
        <v/>
      </c>
      <c r="AI37" s="271"/>
      <c r="AJ37" s="271"/>
      <c r="AK37" s="271"/>
      <c r="AL37" s="271"/>
      <c r="AM37" s="271" t="str">
        <f>IF(入力シート!D71="","",入力シート!BH71)</f>
        <v/>
      </c>
      <c r="AN37" s="271"/>
      <c r="AO37" s="271"/>
      <c r="AP37" s="271"/>
      <c r="AQ37" s="271" t="str">
        <f>IF(入力シート!D71="","",入力シート!BR71)</f>
        <v/>
      </c>
      <c r="AR37" s="271"/>
      <c r="AS37" s="271"/>
      <c r="AT37" s="271"/>
      <c r="AU37" s="272"/>
    </row>
    <row r="38" spans="2:47" x14ac:dyDescent="0.4">
      <c r="B38" s="16"/>
      <c r="C38" s="281" t="str">
        <f>IF(入力シート!D72="","",入力シート!D72)</f>
        <v/>
      </c>
      <c r="D38" s="281"/>
      <c r="E38" s="281"/>
      <c r="F38" s="281"/>
      <c r="G38" s="281"/>
      <c r="H38" s="281"/>
      <c r="I38" s="281"/>
      <c r="J38" s="281"/>
      <c r="K38" s="282"/>
      <c r="L38" s="133" t="str">
        <f>IF(入力シート!D72="","",入力シート!BC72)</f>
        <v/>
      </c>
      <c r="M38" s="134"/>
      <c r="N38" s="134"/>
      <c r="O38" s="135"/>
      <c r="P38" s="136" t="str">
        <f>IF(入力シート!D72="","",入力シート!AB72)</f>
        <v/>
      </c>
      <c r="Q38" s="137"/>
      <c r="R38" s="137"/>
      <c r="S38" s="137"/>
      <c r="T38" s="25" t="str">
        <f t="shared" si="11"/>
        <v/>
      </c>
      <c r="U38" s="245" t="str">
        <f>IF(入力シート!D72="","",入力シート!S72)</f>
        <v/>
      </c>
      <c r="V38" s="275"/>
      <c r="W38" s="136" t="str">
        <f>IF($T$36="","",L38)</f>
        <v/>
      </c>
      <c r="X38" s="137"/>
      <c r="Y38" s="137"/>
      <c r="Z38" s="140"/>
      <c r="AA38" s="276"/>
      <c r="AB38" s="195"/>
      <c r="AC38" s="195"/>
      <c r="AD38" s="277"/>
      <c r="AE38" s="144" t="str">
        <f>IF(入力シート!D72="","",入力シート!AT72)</f>
        <v/>
      </c>
      <c r="AF38" s="145"/>
      <c r="AG38" s="146"/>
      <c r="AH38" s="270" t="str">
        <f>IF(入力シート!D72="","",入力シート!N72)</f>
        <v/>
      </c>
      <c r="AI38" s="271"/>
      <c r="AJ38" s="271"/>
      <c r="AK38" s="271"/>
      <c r="AL38" s="271"/>
      <c r="AM38" s="271" t="str">
        <f>IF(入力シート!D72="","",入力シート!BH72)</f>
        <v/>
      </c>
      <c r="AN38" s="271"/>
      <c r="AO38" s="271"/>
      <c r="AP38" s="271"/>
      <c r="AQ38" s="271" t="str">
        <f>IF(入力シート!D72="","",入力シート!BR72)</f>
        <v/>
      </c>
      <c r="AR38" s="271"/>
      <c r="AS38" s="271"/>
      <c r="AT38" s="271"/>
      <c r="AU38" s="272"/>
    </row>
    <row r="39" spans="2:47" x14ac:dyDescent="0.4">
      <c r="B39" s="16"/>
      <c r="C39" s="281" t="str">
        <f>IF(入力シート!D73="","",入力シート!D73)</f>
        <v/>
      </c>
      <c r="D39" s="281"/>
      <c r="E39" s="281"/>
      <c r="F39" s="281"/>
      <c r="G39" s="281"/>
      <c r="H39" s="281"/>
      <c r="I39" s="281"/>
      <c r="J39" s="281"/>
      <c r="K39" s="282"/>
      <c r="L39" s="133" t="str">
        <f>IF(入力シート!D73="","",入力シート!BC73)</f>
        <v/>
      </c>
      <c r="M39" s="134"/>
      <c r="N39" s="134"/>
      <c r="O39" s="135"/>
      <c r="P39" s="136" t="str">
        <f>IF(入力シート!D73="","",入力シート!AB73)</f>
        <v/>
      </c>
      <c r="Q39" s="137"/>
      <c r="R39" s="137"/>
      <c r="S39" s="137"/>
      <c r="T39" s="25" t="str">
        <f t="shared" si="11"/>
        <v/>
      </c>
      <c r="U39" s="245" t="str">
        <f>IF(入力シート!D73="","",入力シート!S73)</f>
        <v/>
      </c>
      <c r="V39" s="275"/>
      <c r="W39" s="136" t="str">
        <f>IF($T$36="","",L39)</f>
        <v/>
      </c>
      <c r="X39" s="137"/>
      <c r="Y39" s="137"/>
      <c r="Z39" s="140"/>
      <c r="AA39" s="276"/>
      <c r="AB39" s="195"/>
      <c r="AC39" s="195"/>
      <c r="AD39" s="277"/>
      <c r="AE39" s="144" t="str">
        <f>IF(入力シート!D73="","",入力シート!AT73)</f>
        <v/>
      </c>
      <c r="AF39" s="145"/>
      <c r="AG39" s="146"/>
      <c r="AH39" s="270" t="str">
        <f>IF(入力シート!D73="","",入力シート!N73)</f>
        <v/>
      </c>
      <c r="AI39" s="271"/>
      <c r="AJ39" s="271"/>
      <c r="AK39" s="271"/>
      <c r="AL39" s="271"/>
      <c r="AM39" s="271" t="str">
        <f>IF(入力シート!D73="","",入力シート!BH73)</f>
        <v/>
      </c>
      <c r="AN39" s="271"/>
      <c r="AO39" s="271"/>
      <c r="AP39" s="271"/>
      <c r="AQ39" s="271" t="str">
        <f>IF(入力シート!D73="","",入力シート!BR73)</f>
        <v/>
      </c>
      <c r="AR39" s="271"/>
      <c r="AS39" s="271"/>
      <c r="AT39" s="271"/>
      <c r="AU39" s="272"/>
    </row>
    <row r="40" spans="2:47" x14ac:dyDescent="0.4">
      <c r="B40" s="16"/>
      <c r="C40" s="281" t="str">
        <f>IF(入力シート!D74="","",入力シート!D74)</f>
        <v/>
      </c>
      <c r="D40" s="281"/>
      <c r="E40" s="281"/>
      <c r="F40" s="281"/>
      <c r="G40" s="281"/>
      <c r="H40" s="281"/>
      <c r="I40" s="281"/>
      <c r="J40" s="281"/>
      <c r="K40" s="282"/>
      <c r="L40" s="133" t="str">
        <f>IF(入力シート!D74="","",入力シート!BC74)</f>
        <v/>
      </c>
      <c r="M40" s="134"/>
      <c r="N40" s="134"/>
      <c r="O40" s="135"/>
      <c r="P40" s="136" t="str">
        <f>IF(入力シート!D74="","",入力シート!AB74)</f>
        <v/>
      </c>
      <c r="Q40" s="137"/>
      <c r="R40" s="137"/>
      <c r="S40" s="137"/>
      <c r="T40" s="25" t="str">
        <f t="shared" si="11"/>
        <v/>
      </c>
      <c r="U40" s="245" t="str">
        <f>IF(入力シート!D74="","",入力シート!S74)</f>
        <v/>
      </c>
      <c r="V40" s="275"/>
      <c r="W40" s="136" t="str">
        <f>IF($T$36="","",L40)</f>
        <v/>
      </c>
      <c r="X40" s="137"/>
      <c r="Y40" s="137"/>
      <c r="Z40" s="140"/>
      <c r="AA40" s="276"/>
      <c r="AB40" s="195"/>
      <c r="AC40" s="195"/>
      <c r="AD40" s="277"/>
      <c r="AE40" s="144" t="str">
        <f>IF(入力シート!D74="","",入力シート!AT74)</f>
        <v/>
      </c>
      <c r="AF40" s="145"/>
      <c r="AG40" s="146"/>
      <c r="AH40" s="270" t="str">
        <f>IF(入力シート!D74="","",入力シート!N74)</f>
        <v/>
      </c>
      <c r="AI40" s="271"/>
      <c r="AJ40" s="271"/>
      <c r="AK40" s="271"/>
      <c r="AL40" s="271"/>
      <c r="AM40" s="271" t="str">
        <f>IF(入力シート!D74="","",入力シート!BH74)</f>
        <v/>
      </c>
      <c r="AN40" s="271"/>
      <c r="AO40" s="271"/>
      <c r="AP40" s="271"/>
      <c r="AQ40" s="271" t="str">
        <f>IF(入力シート!D74="","",入力シート!BR74)</f>
        <v/>
      </c>
      <c r="AR40" s="271"/>
      <c r="AS40" s="271"/>
      <c r="AT40" s="271"/>
      <c r="AU40" s="272"/>
    </row>
    <row r="41" spans="2:47" x14ac:dyDescent="0.4">
      <c r="B41" s="16"/>
      <c r="C41" s="34"/>
      <c r="D41" s="34"/>
      <c r="E41" s="34"/>
      <c r="F41" s="34"/>
      <c r="G41" s="34"/>
      <c r="H41" s="34"/>
      <c r="I41" s="34"/>
      <c r="J41" s="34"/>
      <c r="K41" s="35"/>
      <c r="L41" s="21"/>
      <c r="M41" s="2"/>
      <c r="N41" s="2"/>
      <c r="O41" s="22"/>
      <c r="P41" s="23"/>
      <c r="Q41" s="24"/>
      <c r="R41" s="24"/>
      <c r="S41" s="24"/>
      <c r="T41" s="25"/>
      <c r="U41" s="26"/>
      <c r="V41" s="27"/>
      <c r="W41" s="23"/>
      <c r="X41" s="24"/>
      <c r="Y41" s="24"/>
      <c r="Z41" s="28"/>
      <c r="AA41" s="29"/>
      <c r="AD41" s="30"/>
      <c r="AE41" s="48"/>
      <c r="AF41" s="64"/>
      <c r="AG41" s="47"/>
      <c r="AH41" s="31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3"/>
    </row>
    <row r="42" spans="2:47" x14ac:dyDescent="0.4">
      <c r="B42" s="16" t="s">
        <v>15</v>
      </c>
      <c r="C42" s="34"/>
      <c r="D42" s="34"/>
      <c r="E42" s="34"/>
      <c r="F42" s="34"/>
      <c r="G42" s="34"/>
      <c r="H42" s="34"/>
      <c r="I42" s="34"/>
      <c r="J42" s="34"/>
      <c r="K42" s="35"/>
      <c r="L42" s="21"/>
      <c r="M42" s="2"/>
      <c r="N42" s="2"/>
      <c r="O42" s="22"/>
      <c r="P42" s="23"/>
      <c r="Q42" s="24"/>
      <c r="R42" s="24"/>
      <c r="S42" s="24"/>
      <c r="T42" s="25"/>
      <c r="U42" s="26"/>
      <c r="V42" s="27"/>
      <c r="W42" s="278">
        <f>SUM(W43:Z47)</f>
        <v>0</v>
      </c>
      <c r="X42" s="279"/>
      <c r="Y42" s="279"/>
      <c r="Z42" s="280"/>
      <c r="AA42" s="29"/>
      <c r="AD42" s="30"/>
      <c r="AE42" s="48"/>
      <c r="AF42" s="64"/>
      <c r="AG42" s="47"/>
      <c r="AH42" s="270" t="s">
        <v>16</v>
      </c>
      <c r="AI42" s="271"/>
      <c r="AJ42" s="271"/>
      <c r="AK42" s="271"/>
      <c r="AL42" s="271"/>
      <c r="AM42" s="271"/>
      <c r="AN42" s="271"/>
      <c r="AO42" s="271"/>
      <c r="AP42" s="271" t="s">
        <v>17</v>
      </c>
      <c r="AQ42" s="271"/>
      <c r="AR42" s="271"/>
      <c r="AS42" s="271"/>
      <c r="AT42" s="271"/>
      <c r="AU42" s="272"/>
    </row>
    <row r="43" spans="2:47" x14ac:dyDescent="0.4">
      <c r="B43" s="16"/>
      <c r="C43" s="281" t="str">
        <f>IF(入力シート!D79="","",入力シート!D79)</f>
        <v/>
      </c>
      <c r="D43" s="281"/>
      <c r="E43" s="281"/>
      <c r="F43" s="281"/>
      <c r="G43" s="281"/>
      <c r="H43" s="281"/>
      <c r="I43" s="281"/>
      <c r="J43" s="281"/>
      <c r="K43" s="282"/>
      <c r="L43" s="133" t="str">
        <f>IF(入力シート!D79="","",入力シート!BC79)</f>
        <v/>
      </c>
      <c r="M43" s="134"/>
      <c r="N43" s="134"/>
      <c r="O43" s="135"/>
      <c r="P43" s="136" t="str">
        <f>IF(入力シート!D79="","",入力シート!AZ79)</f>
        <v/>
      </c>
      <c r="Q43" s="137"/>
      <c r="R43" s="137"/>
      <c r="S43" s="137"/>
      <c r="T43" s="25" t="str">
        <f>IF(P43="","","×")</f>
        <v/>
      </c>
      <c r="U43" s="245" t="str">
        <f>IF(入力シート!D79="","",入力シート!X79)</f>
        <v/>
      </c>
      <c r="V43" s="275"/>
      <c r="W43" s="136" t="str">
        <f>IF($T$43="","",L43)</f>
        <v/>
      </c>
      <c r="X43" s="137"/>
      <c r="Y43" s="137"/>
      <c r="Z43" s="140"/>
      <c r="AA43" s="276"/>
      <c r="AB43" s="195"/>
      <c r="AC43" s="195"/>
      <c r="AD43" s="277"/>
      <c r="AE43" s="144" t="str">
        <f>IF(入力シート!D79="","",入力シート!AW79)</f>
        <v/>
      </c>
      <c r="AF43" s="145"/>
      <c r="AG43" s="146"/>
      <c r="AH43" s="270" t="str">
        <f>IF(入力シート!D79="","",入力シート!N79)</f>
        <v/>
      </c>
      <c r="AI43" s="271"/>
      <c r="AJ43" s="271"/>
      <c r="AK43" s="271"/>
      <c r="AL43" s="271"/>
      <c r="AM43" s="271"/>
      <c r="AN43" s="271"/>
      <c r="AO43" s="271"/>
      <c r="AP43" s="271" t="str">
        <f>IF(入力シート!D79="","",入力シート!S79)</f>
        <v/>
      </c>
      <c r="AQ43" s="271"/>
      <c r="AR43" s="271"/>
      <c r="AS43" s="271"/>
      <c r="AT43" s="271"/>
      <c r="AU43" s="272"/>
    </row>
    <row r="44" spans="2:47" x14ac:dyDescent="0.4">
      <c r="B44" s="16"/>
      <c r="C44" s="281" t="str">
        <f>IF(入力シート!D80="","",入力シート!D80)</f>
        <v/>
      </c>
      <c r="D44" s="281"/>
      <c r="E44" s="281"/>
      <c r="F44" s="281"/>
      <c r="G44" s="281"/>
      <c r="H44" s="281"/>
      <c r="I44" s="281"/>
      <c r="J44" s="281"/>
      <c r="K44" s="282"/>
      <c r="L44" s="133" t="str">
        <f>IF(入力シート!D80="","",入力シート!BC80)</f>
        <v/>
      </c>
      <c r="M44" s="134"/>
      <c r="N44" s="134"/>
      <c r="O44" s="135"/>
      <c r="P44" s="136" t="str">
        <f>IF(入力シート!D80="","",入力シート!AZ80)</f>
        <v/>
      </c>
      <c r="Q44" s="137"/>
      <c r="R44" s="137"/>
      <c r="S44" s="137"/>
      <c r="T44" s="25" t="str">
        <f t="shared" ref="T44:T47" si="12">IF(P44="","","×")</f>
        <v/>
      </c>
      <c r="U44" s="245" t="str">
        <f>IF(入力シート!D80="","",入力シート!X80)</f>
        <v/>
      </c>
      <c r="V44" s="275"/>
      <c r="W44" s="136" t="str">
        <f>IF($T$43="","",L44)</f>
        <v/>
      </c>
      <c r="X44" s="137"/>
      <c r="Y44" s="137"/>
      <c r="Z44" s="140"/>
      <c r="AA44" s="276"/>
      <c r="AB44" s="195"/>
      <c r="AC44" s="195"/>
      <c r="AD44" s="277"/>
      <c r="AE44" s="144" t="str">
        <f>IF(入力シート!D80="","",入力シート!AW80)</f>
        <v/>
      </c>
      <c r="AF44" s="145"/>
      <c r="AG44" s="146"/>
      <c r="AH44" s="270" t="str">
        <f>IF(入力シート!D80="","",入力シート!N80)</f>
        <v/>
      </c>
      <c r="AI44" s="271"/>
      <c r="AJ44" s="271"/>
      <c r="AK44" s="271"/>
      <c r="AL44" s="271"/>
      <c r="AM44" s="271"/>
      <c r="AN44" s="271"/>
      <c r="AO44" s="271"/>
      <c r="AP44" s="271" t="str">
        <f>IF(入力シート!D80="","",入力シート!S80)</f>
        <v/>
      </c>
      <c r="AQ44" s="271"/>
      <c r="AR44" s="271"/>
      <c r="AS44" s="271"/>
      <c r="AT44" s="271"/>
      <c r="AU44" s="272"/>
    </row>
    <row r="45" spans="2:47" x14ac:dyDescent="0.4">
      <c r="B45" s="16"/>
      <c r="C45" s="281" t="str">
        <f>IF(入力シート!D81="","",入力シート!D81)</f>
        <v/>
      </c>
      <c r="D45" s="281"/>
      <c r="E45" s="281"/>
      <c r="F45" s="281"/>
      <c r="G45" s="281"/>
      <c r="H45" s="281"/>
      <c r="I45" s="281"/>
      <c r="J45" s="281"/>
      <c r="K45" s="282"/>
      <c r="L45" s="133" t="str">
        <f>IF(入力シート!D81="","",入力シート!BC81)</f>
        <v/>
      </c>
      <c r="M45" s="134"/>
      <c r="N45" s="134"/>
      <c r="O45" s="135"/>
      <c r="P45" s="136" t="str">
        <f>IF(入力シート!D81="","",入力シート!AZ81)</f>
        <v/>
      </c>
      <c r="Q45" s="137"/>
      <c r="R45" s="137"/>
      <c r="S45" s="137"/>
      <c r="T45" s="25" t="str">
        <f t="shared" si="12"/>
        <v/>
      </c>
      <c r="U45" s="245" t="str">
        <f>IF(入力シート!D81="","",入力シート!X81)</f>
        <v/>
      </c>
      <c r="V45" s="275"/>
      <c r="W45" s="136" t="str">
        <f>IF($T$43="","",L45)</f>
        <v/>
      </c>
      <c r="X45" s="137"/>
      <c r="Y45" s="137"/>
      <c r="Z45" s="140"/>
      <c r="AA45" s="276"/>
      <c r="AB45" s="195"/>
      <c r="AC45" s="195"/>
      <c r="AD45" s="277"/>
      <c r="AE45" s="144" t="str">
        <f>IF(入力シート!D81="","",入力シート!AW81)</f>
        <v/>
      </c>
      <c r="AF45" s="145"/>
      <c r="AG45" s="146"/>
      <c r="AH45" s="270" t="str">
        <f>IF(入力シート!D81="","",入力シート!N81)</f>
        <v/>
      </c>
      <c r="AI45" s="271"/>
      <c r="AJ45" s="271"/>
      <c r="AK45" s="271"/>
      <c r="AL45" s="271"/>
      <c r="AM45" s="271"/>
      <c r="AN45" s="271"/>
      <c r="AO45" s="271"/>
      <c r="AP45" s="271" t="str">
        <f>IF(入力シート!D81="","",入力シート!S81)</f>
        <v/>
      </c>
      <c r="AQ45" s="271"/>
      <c r="AR45" s="271"/>
      <c r="AS45" s="271"/>
      <c r="AT45" s="271"/>
      <c r="AU45" s="272"/>
    </row>
    <row r="46" spans="2:47" x14ac:dyDescent="0.4">
      <c r="B46" s="16"/>
      <c r="C46" s="281" t="str">
        <f>IF(入力シート!D82="","",入力シート!D82)</f>
        <v/>
      </c>
      <c r="D46" s="281"/>
      <c r="E46" s="281"/>
      <c r="F46" s="281"/>
      <c r="G46" s="281"/>
      <c r="H46" s="281"/>
      <c r="I46" s="281"/>
      <c r="J46" s="281"/>
      <c r="K46" s="282"/>
      <c r="L46" s="133" t="str">
        <f>IF(入力シート!D82="","",入力シート!BC82)</f>
        <v/>
      </c>
      <c r="M46" s="134"/>
      <c r="N46" s="134"/>
      <c r="O46" s="135"/>
      <c r="P46" s="136" t="str">
        <f>IF(入力シート!D82="","",入力シート!AZ82)</f>
        <v/>
      </c>
      <c r="Q46" s="137"/>
      <c r="R46" s="137"/>
      <c r="S46" s="137"/>
      <c r="T46" s="25" t="str">
        <f t="shared" si="12"/>
        <v/>
      </c>
      <c r="U46" s="245" t="str">
        <f>IF(入力シート!D82="","",入力シート!X82)</f>
        <v/>
      </c>
      <c r="V46" s="275"/>
      <c r="W46" s="136" t="str">
        <f>IF($T$43="","",L46)</f>
        <v/>
      </c>
      <c r="X46" s="137"/>
      <c r="Y46" s="137"/>
      <c r="Z46" s="140"/>
      <c r="AA46" s="276"/>
      <c r="AB46" s="195"/>
      <c r="AC46" s="195"/>
      <c r="AD46" s="277"/>
      <c r="AE46" s="144" t="str">
        <f>IF(入力シート!D82="","",入力シート!AW82)</f>
        <v/>
      </c>
      <c r="AF46" s="145"/>
      <c r="AG46" s="146"/>
      <c r="AH46" s="270" t="str">
        <f>IF(入力シート!D82="","",入力シート!N82)</f>
        <v/>
      </c>
      <c r="AI46" s="271"/>
      <c r="AJ46" s="271"/>
      <c r="AK46" s="271"/>
      <c r="AL46" s="271"/>
      <c r="AM46" s="271"/>
      <c r="AN46" s="271"/>
      <c r="AO46" s="271"/>
      <c r="AP46" s="271" t="str">
        <f>IF(入力シート!D82="","",入力シート!S82)</f>
        <v/>
      </c>
      <c r="AQ46" s="271"/>
      <c r="AR46" s="271"/>
      <c r="AS46" s="271"/>
      <c r="AT46" s="271"/>
      <c r="AU46" s="272"/>
    </row>
    <row r="47" spans="2:47" x14ac:dyDescent="0.4">
      <c r="B47" s="16"/>
      <c r="C47" s="281" t="str">
        <f>IF(入力シート!D83="","",入力シート!D83)</f>
        <v/>
      </c>
      <c r="D47" s="281"/>
      <c r="E47" s="281"/>
      <c r="F47" s="281"/>
      <c r="G47" s="281"/>
      <c r="H47" s="281"/>
      <c r="I47" s="281"/>
      <c r="J47" s="281"/>
      <c r="K47" s="282"/>
      <c r="L47" s="133" t="str">
        <f>IF(入力シート!D83="","",入力シート!BC83)</f>
        <v/>
      </c>
      <c r="M47" s="134"/>
      <c r="N47" s="134"/>
      <c r="O47" s="135"/>
      <c r="P47" s="136" t="str">
        <f>IF(入力シート!D83="","",入力シート!AZ83)</f>
        <v/>
      </c>
      <c r="Q47" s="137"/>
      <c r="R47" s="137"/>
      <c r="S47" s="137"/>
      <c r="T47" s="25" t="str">
        <f t="shared" si="12"/>
        <v/>
      </c>
      <c r="U47" s="245" t="str">
        <f>IF(入力シート!D83="","",入力シート!X83)</f>
        <v/>
      </c>
      <c r="V47" s="275"/>
      <c r="W47" s="136" t="str">
        <f>IF($T$43="","",L47)</f>
        <v/>
      </c>
      <c r="X47" s="137"/>
      <c r="Y47" s="137"/>
      <c r="Z47" s="140"/>
      <c r="AA47" s="276"/>
      <c r="AB47" s="195"/>
      <c r="AC47" s="195"/>
      <c r="AD47" s="277"/>
      <c r="AE47" s="144" t="str">
        <f>IF(入力シート!D83="","",入力シート!AW83)</f>
        <v/>
      </c>
      <c r="AF47" s="145"/>
      <c r="AG47" s="146"/>
      <c r="AH47" s="270" t="str">
        <f>IF(入力シート!D83="","",入力シート!N83)</f>
        <v/>
      </c>
      <c r="AI47" s="271"/>
      <c r="AJ47" s="271"/>
      <c r="AK47" s="271"/>
      <c r="AL47" s="271"/>
      <c r="AM47" s="271"/>
      <c r="AN47" s="271"/>
      <c r="AO47" s="271"/>
      <c r="AP47" s="271" t="str">
        <f>IF(入力シート!D83="","",入力シート!S83)</f>
        <v/>
      </c>
      <c r="AQ47" s="271"/>
      <c r="AR47" s="271"/>
      <c r="AS47" s="271"/>
      <c r="AT47" s="271"/>
      <c r="AU47" s="272"/>
    </row>
    <row r="48" spans="2:47" x14ac:dyDescent="0.4">
      <c r="B48" s="16"/>
      <c r="C48" s="34"/>
      <c r="D48" s="34"/>
      <c r="E48" s="34"/>
      <c r="F48" s="34"/>
      <c r="G48" s="34"/>
      <c r="H48" s="34"/>
      <c r="I48" s="34"/>
      <c r="J48" s="34"/>
      <c r="K48" s="35"/>
      <c r="L48" s="21"/>
      <c r="M48" s="2"/>
      <c r="N48" s="2"/>
      <c r="O48" s="22"/>
      <c r="P48" s="23"/>
      <c r="Q48" s="24"/>
      <c r="R48" s="24"/>
      <c r="S48" s="24"/>
      <c r="T48" s="25"/>
      <c r="U48" s="26"/>
      <c r="V48" s="27"/>
      <c r="W48" s="23"/>
      <c r="X48" s="24"/>
      <c r="Y48" s="24"/>
      <c r="Z48" s="28"/>
      <c r="AA48" s="29"/>
      <c r="AD48" s="30"/>
      <c r="AE48" s="48"/>
      <c r="AF48" s="64"/>
      <c r="AG48" s="47"/>
      <c r="AH48" s="31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3"/>
    </row>
    <row r="49" spans="2:47" x14ac:dyDescent="0.4">
      <c r="B49" s="16" t="s">
        <v>18</v>
      </c>
      <c r="C49" s="34"/>
      <c r="D49" s="34"/>
      <c r="E49" s="34"/>
      <c r="F49" s="34"/>
      <c r="G49" s="34"/>
      <c r="H49" s="34"/>
      <c r="I49" s="34"/>
      <c r="J49" s="34"/>
      <c r="K49" s="35"/>
      <c r="L49" s="21"/>
      <c r="M49" s="2"/>
      <c r="N49" s="2"/>
      <c r="O49" s="22"/>
      <c r="P49" s="23"/>
      <c r="Q49" s="24"/>
      <c r="R49" s="24"/>
      <c r="S49" s="24"/>
      <c r="T49" s="25"/>
      <c r="U49" s="26"/>
      <c r="V49" s="27"/>
      <c r="W49" s="267">
        <f>SUM(W50:Z80)</f>
        <v>0</v>
      </c>
      <c r="X49" s="268"/>
      <c r="Y49" s="268"/>
      <c r="Z49" s="269"/>
      <c r="AA49" s="59"/>
      <c r="AB49" s="60"/>
      <c r="AC49" s="60"/>
      <c r="AD49" s="61"/>
      <c r="AE49" s="48"/>
      <c r="AF49" s="64"/>
      <c r="AG49" s="47"/>
      <c r="AH49" s="270" t="s">
        <v>19</v>
      </c>
      <c r="AI49" s="271"/>
      <c r="AJ49" s="271"/>
      <c r="AK49" s="271"/>
      <c r="AL49" s="271"/>
      <c r="AM49" s="271"/>
      <c r="AN49" s="271"/>
      <c r="AO49" s="271"/>
      <c r="AP49" s="271"/>
      <c r="AQ49" s="271"/>
      <c r="AR49" s="271"/>
      <c r="AS49" s="271"/>
      <c r="AT49" s="271"/>
      <c r="AU49" s="272"/>
    </row>
    <row r="50" spans="2:47" x14ac:dyDescent="0.4">
      <c r="B50" s="16"/>
      <c r="C50" s="131" t="str">
        <f>IF(入力シート!B88="","",入力シート!B88)</f>
        <v/>
      </c>
      <c r="D50" s="131"/>
      <c r="E50" s="131"/>
      <c r="F50" s="131"/>
      <c r="G50" s="131"/>
      <c r="H50" s="131"/>
      <c r="I50" s="131"/>
      <c r="J50" s="131"/>
      <c r="K50" s="132"/>
      <c r="L50" s="133" t="str">
        <f>IF(入力シート!B88="","",入力シート!AB88)</f>
        <v/>
      </c>
      <c r="M50" s="134"/>
      <c r="N50" s="134"/>
      <c r="O50" s="135"/>
      <c r="P50" s="136" t="str">
        <f>IF(入力シート!B88="","",入力シート!AB88)</f>
        <v/>
      </c>
      <c r="Q50" s="137"/>
      <c r="R50" s="137"/>
      <c r="S50" s="137"/>
      <c r="T50" s="25" t="str">
        <f>IF(入力シート!B88="","","－")</f>
        <v/>
      </c>
      <c r="U50" s="138" t="str">
        <f>IF(入力シート!B88="","",入力シート!AJ88)</f>
        <v/>
      </c>
      <c r="V50" s="139"/>
      <c r="W50" s="136" t="str">
        <f>IF(入力シート!B88="","",入力シート!AF88)</f>
        <v/>
      </c>
      <c r="X50" s="137"/>
      <c r="Y50" s="137"/>
      <c r="Z50" s="140"/>
      <c r="AA50" s="141" t="str">
        <f t="shared" ref="AA50:AA51" si="13">U50</f>
        <v/>
      </c>
      <c r="AB50" s="142"/>
      <c r="AC50" s="142"/>
      <c r="AD50" s="143"/>
      <c r="AE50" s="144" t="str">
        <f>IF(入力シート!B88="","",入力シート!V88)</f>
        <v/>
      </c>
      <c r="AF50" s="145"/>
      <c r="AG50" s="146"/>
      <c r="AH50" s="129" t="str">
        <f>IF(入力シート!B88="","",入力シート!M88)</f>
        <v/>
      </c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30"/>
    </row>
    <row r="51" spans="2:47" x14ac:dyDescent="0.4">
      <c r="B51" s="16"/>
      <c r="C51" s="131" t="str">
        <f>IF(入力シート!B89="","",入力シート!B89)</f>
        <v/>
      </c>
      <c r="D51" s="131"/>
      <c r="E51" s="131"/>
      <c r="F51" s="131"/>
      <c r="G51" s="131"/>
      <c r="H51" s="131"/>
      <c r="I51" s="131"/>
      <c r="J51" s="131"/>
      <c r="K51" s="132"/>
      <c r="L51" s="133" t="str">
        <f>IF(入力シート!B89="","",入力シート!AB89)</f>
        <v/>
      </c>
      <c r="M51" s="134"/>
      <c r="N51" s="134"/>
      <c r="O51" s="135"/>
      <c r="P51" s="136" t="str">
        <f>IF(入力シート!B89="","",入力シート!AB89)</f>
        <v/>
      </c>
      <c r="Q51" s="137"/>
      <c r="R51" s="137"/>
      <c r="S51" s="137"/>
      <c r="T51" s="25" t="str">
        <f>IF(入力シート!B89="","","－")</f>
        <v/>
      </c>
      <c r="U51" s="138" t="str">
        <f>IF(入力シート!B89="","",入力シート!AJ89)</f>
        <v/>
      </c>
      <c r="V51" s="139"/>
      <c r="W51" s="136" t="str">
        <f>IF(入力シート!B89="","",入力シート!AF89)</f>
        <v/>
      </c>
      <c r="X51" s="137"/>
      <c r="Y51" s="137"/>
      <c r="Z51" s="140"/>
      <c r="AA51" s="141" t="str">
        <f t="shared" si="13"/>
        <v/>
      </c>
      <c r="AB51" s="142"/>
      <c r="AC51" s="142"/>
      <c r="AD51" s="143"/>
      <c r="AE51" s="144" t="str">
        <f>IF(入力シート!B89="","",入力シート!V89)</f>
        <v/>
      </c>
      <c r="AF51" s="145"/>
      <c r="AG51" s="146"/>
      <c r="AH51" s="129" t="str">
        <f>IF(入力シート!B89="","",入力シート!M89)</f>
        <v/>
      </c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30"/>
    </row>
    <row r="52" spans="2:47" x14ac:dyDescent="0.4">
      <c r="B52" s="16"/>
      <c r="C52" s="131" t="str">
        <f>IF(入力シート!B90="","",入力シート!B90)</f>
        <v/>
      </c>
      <c r="D52" s="131"/>
      <c r="E52" s="131"/>
      <c r="F52" s="131"/>
      <c r="G52" s="131"/>
      <c r="H52" s="131"/>
      <c r="I52" s="131"/>
      <c r="J52" s="131"/>
      <c r="K52" s="132"/>
      <c r="L52" s="133" t="str">
        <f>IF(入力シート!B90="","",入力シート!AB90)</f>
        <v/>
      </c>
      <c r="M52" s="134"/>
      <c r="N52" s="134"/>
      <c r="O52" s="135"/>
      <c r="P52" s="136" t="str">
        <f>IF(入力シート!B90="","",入力シート!AB90)</f>
        <v/>
      </c>
      <c r="Q52" s="137"/>
      <c r="R52" s="137"/>
      <c r="S52" s="137"/>
      <c r="T52" s="25" t="str">
        <f>IF(入力シート!B90="","","－")</f>
        <v/>
      </c>
      <c r="U52" s="138" t="str">
        <f>IF(入力シート!B90="","",入力シート!AJ90)</f>
        <v/>
      </c>
      <c r="V52" s="139"/>
      <c r="W52" s="136" t="str">
        <f>IF(入力シート!B90="","",入力シート!AF90)</f>
        <v/>
      </c>
      <c r="X52" s="137"/>
      <c r="Y52" s="137"/>
      <c r="Z52" s="140"/>
      <c r="AA52" s="141" t="str">
        <f t="shared" ref="AA52:AA79" si="14">U52</f>
        <v/>
      </c>
      <c r="AB52" s="142"/>
      <c r="AC52" s="142"/>
      <c r="AD52" s="143"/>
      <c r="AE52" s="144" t="str">
        <f>IF(入力シート!B90="","",入力シート!V90)</f>
        <v/>
      </c>
      <c r="AF52" s="145"/>
      <c r="AG52" s="146"/>
      <c r="AH52" s="129" t="str">
        <f>IF(入力シート!B90="","",入力シート!M90)</f>
        <v/>
      </c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30"/>
    </row>
    <row r="53" spans="2:47" x14ac:dyDescent="0.4">
      <c r="B53" s="16"/>
      <c r="C53" s="131" t="str">
        <f>IF(入力シート!B91="","",入力シート!B91)</f>
        <v/>
      </c>
      <c r="D53" s="131"/>
      <c r="E53" s="131"/>
      <c r="F53" s="131"/>
      <c r="G53" s="131"/>
      <c r="H53" s="131"/>
      <c r="I53" s="131"/>
      <c r="J53" s="131"/>
      <c r="K53" s="132"/>
      <c r="L53" s="133" t="str">
        <f>IF(入力シート!B91="","",入力シート!AB91)</f>
        <v/>
      </c>
      <c r="M53" s="134"/>
      <c r="N53" s="134"/>
      <c r="O53" s="135"/>
      <c r="P53" s="136" t="str">
        <f>IF(入力シート!B91="","",入力シート!AB91)</f>
        <v/>
      </c>
      <c r="Q53" s="137"/>
      <c r="R53" s="137"/>
      <c r="S53" s="137"/>
      <c r="T53" s="25" t="str">
        <f>IF(入力シート!B91="","","－")</f>
        <v/>
      </c>
      <c r="U53" s="138" t="str">
        <f>IF(入力シート!B91="","",入力シート!AJ91)</f>
        <v/>
      </c>
      <c r="V53" s="139"/>
      <c r="W53" s="136" t="str">
        <f>IF(入力シート!B91="","",入力シート!AF91)</f>
        <v/>
      </c>
      <c r="X53" s="137"/>
      <c r="Y53" s="137"/>
      <c r="Z53" s="140"/>
      <c r="AA53" s="141" t="str">
        <f t="shared" si="14"/>
        <v/>
      </c>
      <c r="AB53" s="142"/>
      <c r="AC53" s="142"/>
      <c r="AD53" s="143"/>
      <c r="AE53" s="144" t="str">
        <f>IF(入力シート!B91="","",入力シート!V91)</f>
        <v/>
      </c>
      <c r="AF53" s="145"/>
      <c r="AG53" s="146"/>
      <c r="AH53" s="129" t="str">
        <f>IF(入力シート!B91="","",入力シート!M91)</f>
        <v/>
      </c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30"/>
    </row>
    <row r="54" spans="2:47" x14ac:dyDescent="0.4">
      <c r="B54" s="16"/>
      <c r="C54" s="131" t="str">
        <f>IF(入力シート!B92="","",入力シート!B92)</f>
        <v/>
      </c>
      <c r="D54" s="131"/>
      <c r="E54" s="131"/>
      <c r="F54" s="131"/>
      <c r="G54" s="131"/>
      <c r="H54" s="131"/>
      <c r="I54" s="131"/>
      <c r="J54" s="131"/>
      <c r="K54" s="132"/>
      <c r="L54" s="133" t="str">
        <f>IF(入力シート!B92="","",入力シート!AB92)</f>
        <v/>
      </c>
      <c r="M54" s="134"/>
      <c r="N54" s="134"/>
      <c r="O54" s="135"/>
      <c r="P54" s="136" t="str">
        <f>IF(入力シート!B92="","",入力シート!AB92)</f>
        <v/>
      </c>
      <c r="Q54" s="137"/>
      <c r="R54" s="137"/>
      <c r="S54" s="137"/>
      <c r="T54" s="25" t="str">
        <f>IF(入力シート!B92="","","－")</f>
        <v/>
      </c>
      <c r="U54" s="138" t="str">
        <f>IF(入力シート!B92="","",入力シート!AJ92)</f>
        <v/>
      </c>
      <c r="V54" s="139"/>
      <c r="W54" s="136" t="str">
        <f>IF(入力シート!B92="","",入力シート!AF92)</f>
        <v/>
      </c>
      <c r="X54" s="137"/>
      <c r="Y54" s="137"/>
      <c r="Z54" s="140"/>
      <c r="AA54" s="141" t="str">
        <f t="shared" si="14"/>
        <v/>
      </c>
      <c r="AB54" s="142"/>
      <c r="AC54" s="142"/>
      <c r="AD54" s="143"/>
      <c r="AE54" s="144" t="str">
        <f>IF(入力シート!B92="","",入力シート!V92)</f>
        <v/>
      </c>
      <c r="AF54" s="145"/>
      <c r="AG54" s="146"/>
      <c r="AH54" s="129" t="str">
        <f>IF(入力シート!B92="","",入力シート!M92)</f>
        <v/>
      </c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30"/>
    </row>
    <row r="55" spans="2:47" x14ac:dyDescent="0.4">
      <c r="B55" s="16"/>
      <c r="C55" s="131" t="str">
        <f>IF(入力シート!B93="","",入力シート!B93)</f>
        <v/>
      </c>
      <c r="D55" s="131"/>
      <c r="E55" s="131"/>
      <c r="F55" s="131"/>
      <c r="G55" s="131"/>
      <c r="H55" s="131"/>
      <c r="I55" s="131"/>
      <c r="J55" s="131"/>
      <c r="K55" s="132"/>
      <c r="L55" s="133" t="str">
        <f>IF(入力シート!B93="","",入力シート!AB93)</f>
        <v/>
      </c>
      <c r="M55" s="134"/>
      <c r="N55" s="134"/>
      <c r="O55" s="135"/>
      <c r="P55" s="136" t="str">
        <f>IF(入力シート!B93="","",入力シート!AB93)</f>
        <v/>
      </c>
      <c r="Q55" s="137"/>
      <c r="R55" s="137"/>
      <c r="S55" s="137"/>
      <c r="T55" s="25" t="str">
        <f>IF(入力シート!B93="","","－")</f>
        <v/>
      </c>
      <c r="U55" s="138" t="str">
        <f>IF(入力シート!B93="","",入力シート!AJ93)</f>
        <v/>
      </c>
      <c r="V55" s="139"/>
      <c r="W55" s="136" t="str">
        <f>IF(入力シート!B93="","",入力シート!AF93)</f>
        <v/>
      </c>
      <c r="X55" s="137"/>
      <c r="Y55" s="137"/>
      <c r="Z55" s="140"/>
      <c r="AA55" s="141" t="str">
        <f t="shared" si="14"/>
        <v/>
      </c>
      <c r="AB55" s="142"/>
      <c r="AC55" s="142"/>
      <c r="AD55" s="143"/>
      <c r="AE55" s="144" t="str">
        <f>IF(入力シート!B93="","",入力シート!V93)</f>
        <v/>
      </c>
      <c r="AF55" s="145"/>
      <c r="AG55" s="146"/>
      <c r="AH55" s="129" t="str">
        <f>IF(入力シート!B93="","",入力シート!M93)</f>
        <v/>
      </c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30"/>
    </row>
    <row r="56" spans="2:47" x14ac:dyDescent="0.4">
      <c r="B56" s="16"/>
      <c r="C56" s="131" t="str">
        <f>IF(入力シート!B94="","",入力シート!B94)</f>
        <v/>
      </c>
      <c r="D56" s="131"/>
      <c r="E56" s="131"/>
      <c r="F56" s="131"/>
      <c r="G56" s="131"/>
      <c r="H56" s="131"/>
      <c r="I56" s="131"/>
      <c r="J56" s="131"/>
      <c r="K56" s="132"/>
      <c r="L56" s="133" t="str">
        <f>IF(入力シート!B94="","",入力シート!AB94)</f>
        <v/>
      </c>
      <c r="M56" s="134"/>
      <c r="N56" s="134"/>
      <c r="O56" s="135"/>
      <c r="P56" s="136" t="str">
        <f>IF(入力シート!B94="","",入力シート!AB94)</f>
        <v/>
      </c>
      <c r="Q56" s="137"/>
      <c r="R56" s="137"/>
      <c r="S56" s="137"/>
      <c r="T56" s="25" t="str">
        <f>IF(入力シート!B94="","","－")</f>
        <v/>
      </c>
      <c r="U56" s="138" t="str">
        <f>IF(入力シート!B94="","",入力シート!AJ94)</f>
        <v/>
      </c>
      <c r="V56" s="139"/>
      <c r="W56" s="136" t="str">
        <f>IF(入力シート!B94="","",入力シート!AF94)</f>
        <v/>
      </c>
      <c r="X56" s="137"/>
      <c r="Y56" s="137"/>
      <c r="Z56" s="140"/>
      <c r="AA56" s="141" t="str">
        <f t="shared" si="14"/>
        <v/>
      </c>
      <c r="AB56" s="142"/>
      <c r="AC56" s="142"/>
      <c r="AD56" s="143"/>
      <c r="AE56" s="144" t="str">
        <f>IF(入力シート!B94="","",入力シート!V94)</f>
        <v/>
      </c>
      <c r="AF56" s="145"/>
      <c r="AG56" s="146"/>
      <c r="AH56" s="129" t="str">
        <f>IF(入力シート!B94="","",入力シート!M94)</f>
        <v/>
      </c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30"/>
    </row>
    <row r="57" spans="2:47" x14ac:dyDescent="0.4">
      <c r="B57" s="16"/>
      <c r="C57" s="131" t="str">
        <f>IF(入力シート!B95="","",入力シート!B95)</f>
        <v/>
      </c>
      <c r="D57" s="131"/>
      <c r="E57" s="131"/>
      <c r="F57" s="131"/>
      <c r="G57" s="131"/>
      <c r="H57" s="131"/>
      <c r="I57" s="131"/>
      <c r="J57" s="131"/>
      <c r="K57" s="132"/>
      <c r="L57" s="133" t="str">
        <f>IF(入力シート!B95="","",入力シート!AB95)</f>
        <v/>
      </c>
      <c r="M57" s="134"/>
      <c r="N57" s="134"/>
      <c r="O57" s="135"/>
      <c r="P57" s="136" t="str">
        <f>IF(入力シート!B95="","",入力シート!AB95)</f>
        <v/>
      </c>
      <c r="Q57" s="137"/>
      <c r="R57" s="137"/>
      <c r="S57" s="137"/>
      <c r="T57" s="25" t="str">
        <f>IF(入力シート!B95="","","－")</f>
        <v/>
      </c>
      <c r="U57" s="138" t="str">
        <f>IF(入力シート!B95="","",入力シート!AJ95)</f>
        <v/>
      </c>
      <c r="V57" s="139"/>
      <c r="W57" s="136" t="str">
        <f>IF(入力シート!B95="","",入力シート!AF95)</f>
        <v/>
      </c>
      <c r="X57" s="137"/>
      <c r="Y57" s="137"/>
      <c r="Z57" s="140"/>
      <c r="AA57" s="141" t="str">
        <f t="shared" si="14"/>
        <v/>
      </c>
      <c r="AB57" s="142"/>
      <c r="AC57" s="142"/>
      <c r="AD57" s="143"/>
      <c r="AE57" s="144" t="str">
        <f>IF(入力シート!B95="","",入力シート!V95)</f>
        <v/>
      </c>
      <c r="AF57" s="145"/>
      <c r="AG57" s="146"/>
      <c r="AH57" s="129" t="str">
        <f>IF(入力シート!B95="","",入力シート!M95)</f>
        <v/>
      </c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30"/>
    </row>
    <row r="58" spans="2:47" x14ac:dyDescent="0.4">
      <c r="B58" s="16"/>
      <c r="C58" s="131" t="str">
        <f>IF(入力シート!B96="","",入力シート!B96)</f>
        <v/>
      </c>
      <c r="D58" s="131"/>
      <c r="E58" s="131"/>
      <c r="F58" s="131"/>
      <c r="G58" s="131"/>
      <c r="H58" s="131"/>
      <c r="I58" s="131"/>
      <c r="J58" s="131"/>
      <c r="K58" s="132"/>
      <c r="L58" s="133" t="str">
        <f>IF(入力シート!B96="","",入力シート!AB96)</f>
        <v/>
      </c>
      <c r="M58" s="134"/>
      <c r="N58" s="134"/>
      <c r="O58" s="135"/>
      <c r="P58" s="136" t="str">
        <f>IF(入力シート!B96="","",入力シート!AB96)</f>
        <v/>
      </c>
      <c r="Q58" s="137"/>
      <c r="R58" s="137"/>
      <c r="S58" s="137"/>
      <c r="T58" s="25" t="str">
        <f>IF(入力シート!B96="","","－")</f>
        <v/>
      </c>
      <c r="U58" s="138" t="str">
        <f>IF(入力シート!B96="","",入力シート!AJ96)</f>
        <v/>
      </c>
      <c r="V58" s="139"/>
      <c r="W58" s="136" t="str">
        <f>IF(入力シート!B96="","",入力シート!AF96)</f>
        <v/>
      </c>
      <c r="X58" s="137"/>
      <c r="Y58" s="137"/>
      <c r="Z58" s="140"/>
      <c r="AA58" s="141" t="str">
        <f t="shared" si="14"/>
        <v/>
      </c>
      <c r="AB58" s="142"/>
      <c r="AC58" s="142"/>
      <c r="AD58" s="143"/>
      <c r="AE58" s="144" t="str">
        <f>IF(入力シート!B96="","",入力シート!V96)</f>
        <v/>
      </c>
      <c r="AF58" s="145"/>
      <c r="AG58" s="146"/>
      <c r="AH58" s="129" t="str">
        <f>IF(入力シート!B96="","",入力シート!M96)</f>
        <v/>
      </c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30"/>
    </row>
    <row r="59" spans="2:47" x14ac:dyDescent="0.4">
      <c r="B59" s="16"/>
      <c r="C59" s="131" t="str">
        <f>IF(入力シート!B97="","",入力シート!B97)</f>
        <v/>
      </c>
      <c r="D59" s="131"/>
      <c r="E59" s="131"/>
      <c r="F59" s="131"/>
      <c r="G59" s="131"/>
      <c r="H59" s="131"/>
      <c r="I59" s="131"/>
      <c r="J59" s="131"/>
      <c r="K59" s="132"/>
      <c r="L59" s="133" t="str">
        <f>IF(入力シート!B97="","",入力シート!AB97)</f>
        <v/>
      </c>
      <c r="M59" s="134"/>
      <c r="N59" s="134"/>
      <c r="O59" s="135"/>
      <c r="P59" s="136" t="str">
        <f>IF(入力シート!B97="","",入力シート!AB97)</f>
        <v/>
      </c>
      <c r="Q59" s="137"/>
      <c r="R59" s="137"/>
      <c r="S59" s="137"/>
      <c r="T59" s="25" t="str">
        <f>IF(入力シート!B97="","","－")</f>
        <v/>
      </c>
      <c r="U59" s="138" t="str">
        <f>IF(入力シート!B97="","",入力シート!AJ97)</f>
        <v/>
      </c>
      <c r="V59" s="139"/>
      <c r="W59" s="136" t="str">
        <f>IF(入力シート!B97="","",入力シート!AF97)</f>
        <v/>
      </c>
      <c r="X59" s="137"/>
      <c r="Y59" s="137"/>
      <c r="Z59" s="140"/>
      <c r="AA59" s="141" t="str">
        <f t="shared" si="14"/>
        <v/>
      </c>
      <c r="AB59" s="142"/>
      <c r="AC59" s="142"/>
      <c r="AD59" s="143"/>
      <c r="AE59" s="144" t="str">
        <f>IF(入力シート!B97="","",入力シート!V97)</f>
        <v/>
      </c>
      <c r="AF59" s="145"/>
      <c r="AG59" s="146"/>
      <c r="AH59" s="129" t="str">
        <f>IF(入力シート!B97="","",入力シート!M97)</f>
        <v/>
      </c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30"/>
    </row>
    <row r="60" spans="2:47" x14ac:dyDescent="0.4">
      <c r="B60" s="16"/>
      <c r="C60" s="131" t="str">
        <f>IF(入力シート!B98="","",入力シート!B98)</f>
        <v/>
      </c>
      <c r="D60" s="131"/>
      <c r="E60" s="131"/>
      <c r="F60" s="131"/>
      <c r="G60" s="131"/>
      <c r="H60" s="131"/>
      <c r="I60" s="131"/>
      <c r="J60" s="131"/>
      <c r="K60" s="132"/>
      <c r="L60" s="133" t="str">
        <f>IF(入力シート!B98="","",入力シート!AB98)</f>
        <v/>
      </c>
      <c r="M60" s="134"/>
      <c r="N60" s="134"/>
      <c r="O60" s="135"/>
      <c r="P60" s="136" t="str">
        <f>IF(入力シート!B98="","",入力シート!AB98)</f>
        <v/>
      </c>
      <c r="Q60" s="137"/>
      <c r="R60" s="137"/>
      <c r="S60" s="137"/>
      <c r="T60" s="25" t="str">
        <f>IF(入力シート!B98="","","－")</f>
        <v/>
      </c>
      <c r="U60" s="138" t="str">
        <f>IF(入力シート!B98="","",入力シート!AJ98)</f>
        <v/>
      </c>
      <c r="V60" s="139"/>
      <c r="W60" s="136" t="str">
        <f>IF(入力シート!B98="","",入力シート!AF98)</f>
        <v/>
      </c>
      <c r="X60" s="137"/>
      <c r="Y60" s="137"/>
      <c r="Z60" s="140"/>
      <c r="AA60" s="141" t="str">
        <f t="shared" si="14"/>
        <v/>
      </c>
      <c r="AB60" s="142"/>
      <c r="AC60" s="142"/>
      <c r="AD60" s="143"/>
      <c r="AE60" s="144" t="str">
        <f>IF(入力シート!B98="","",入力シート!V98)</f>
        <v/>
      </c>
      <c r="AF60" s="145"/>
      <c r="AG60" s="146"/>
      <c r="AH60" s="129" t="str">
        <f>IF(入力シート!B98="","",入力シート!M98)</f>
        <v/>
      </c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30"/>
    </row>
    <row r="61" spans="2:47" x14ac:dyDescent="0.4">
      <c r="B61" s="16"/>
      <c r="C61" s="131" t="str">
        <f>IF(入力シート!B99="","",入力シート!B99)</f>
        <v/>
      </c>
      <c r="D61" s="131"/>
      <c r="E61" s="131"/>
      <c r="F61" s="131"/>
      <c r="G61" s="131"/>
      <c r="H61" s="131"/>
      <c r="I61" s="131"/>
      <c r="J61" s="131"/>
      <c r="K61" s="132"/>
      <c r="L61" s="133" t="str">
        <f>IF(入力シート!B99="","",入力シート!AB99)</f>
        <v/>
      </c>
      <c r="M61" s="134"/>
      <c r="N61" s="134"/>
      <c r="O61" s="135"/>
      <c r="P61" s="136" t="str">
        <f>IF(入力シート!B99="","",入力シート!AB99)</f>
        <v/>
      </c>
      <c r="Q61" s="137"/>
      <c r="R61" s="137"/>
      <c r="S61" s="137"/>
      <c r="T61" s="25" t="str">
        <f>IF(入力シート!B99="","","－")</f>
        <v/>
      </c>
      <c r="U61" s="138" t="str">
        <f>IF(入力シート!B99="","",入力シート!AJ99)</f>
        <v/>
      </c>
      <c r="V61" s="139"/>
      <c r="W61" s="136" t="str">
        <f>IF(入力シート!B99="","",入力シート!AF99)</f>
        <v/>
      </c>
      <c r="X61" s="137"/>
      <c r="Y61" s="137"/>
      <c r="Z61" s="140"/>
      <c r="AA61" s="141" t="str">
        <f t="shared" si="14"/>
        <v/>
      </c>
      <c r="AB61" s="142"/>
      <c r="AC61" s="142"/>
      <c r="AD61" s="143"/>
      <c r="AE61" s="144" t="str">
        <f>IF(入力シート!B99="","",入力シート!V99)</f>
        <v/>
      </c>
      <c r="AF61" s="145"/>
      <c r="AG61" s="146"/>
      <c r="AH61" s="129" t="str">
        <f>IF(入力シート!B99="","",入力シート!M99)</f>
        <v/>
      </c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30"/>
    </row>
    <row r="62" spans="2:47" x14ac:dyDescent="0.4">
      <c r="B62" s="16"/>
      <c r="C62" s="131" t="str">
        <f>IF(入力シート!B100="","",入力シート!B100)</f>
        <v/>
      </c>
      <c r="D62" s="131"/>
      <c r="E62" s="131"/>
      <c r="F62" s="131"/>
      <c r="G62" s="131"/>
      <c r="H62" s="131"/>
      <c r="I62" s="131"/>
      <c r="J62" s="131"/>
      <c r="K62" s="132"/>
      <c r="L62" s="133" t="str">
        <f>IF(入力シート!B100="","",入力シート!AB100)</f>
        <v/>
      </c>
      <c r="M62" s="134"/>
      <c r="N62" s="134"/>
      <c r="O62" s="135"/>
      <c r="P62" s="136" t="str">
        <f>IF(入力シート!B100="","",入力シート!AB100)</f>
        <v/>
      </c>
      <c r="Q62" s="137"/>
      <c r="R62" s="137"/>
      <c r="S62" s="137"/>
      <c r="T62" s="25" t="str">
        <f>IF(入力シート!B100="","","－")</f>
        <v/>
      </c>
      <c r="U62" s="138" t="str">
        <f>IF(入力シート!B100="","",入力シート!AJ100)</f>
        <v/>
      </c>
      <c r="V62" s="139"/>
      <c r="W62" s="136" t="str">
        <f>IF(入力シート!B100="","",入力シート!AF100)</f>
        <v/>
      </c>
      <c r="X62" s="137"/>
      <c r="Y62" s="137"/>
      <c r="Z62" s="140"/>
      <c r="AA62" s="141" t="str">
        <f t="shared" si="14"/>
        <v/>
      </c>
      <c r="AB62" s="142"/>
      <c r="AC62" s="142"/>
      <c r="AD62" s="143"/>
      <c r="AE62" s="144" t="str">
        <f>IF(入力シート!B100="","",入力シート!V100)</f>
        <v/>
      </c>
      <c r="AF62" s="145"/>
      <c r="AG62" s="146"/>
      <c r="AH62" s="129" t="str">
        <f>IF(入力シート!B100="","",入力シート!M100)</f>
        <v/>
      </c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30"/>
    </row>
    <row r="63" spans="2:47" x14ac:dyDescent="0.4">
      <c r="B63" s="16"/>
      <c r="C63" s="131" t="str">
        <f>IF(入力シート!B101="","",入力シート!B101)</f>
        <v/>
      </c>
      <c r="D63" s="131"/>
      <c r="E63" s="131"/>
      <c r="F63" s="131"/>
      <c r="G63" s="131"/>
      <c r="H63" s="131"/>
      <c r="I63" s="131"/>
      <c r="J63" s="131"/>
      <c r="K63" s="132"/>
      <c r="L63" s="133" t="str">
        <f>IF(入力シート!B101="","",入力シート!AB101)</f>
        <v/>
      </c>
      <c r="M63" s="134"/>
      <c r="N63" s="134"/>
      <c r="O63" s="135"/>
      <c r="P63" s="136" t="str">
        <f>IF(入力シート!B101="","",入力シート!AB101)</f>
        <v/>
      </c>
      <c r="Q63" s="137"/>
      <c r="R63" s="137"/>
      <c r="S63" s="137"/>
      <c r="T63" s="25" t="str">
        <f>IF(入力シート!B101="","","－")</f>
        <v/>
      </c>
      <c r="U63" s="138" t="str">
        <f>IF(入力シート!B101="","",入力シート!AJ101)</f>
        <v/>
      </c>
      <c r="V63" s="139"/>
      <c r="W63" s="136" t="str">
        <f>IF(入力シート!B101="","",入力シート!AF101)</f>
        <v/>
      </c>
      <c r="X63" s="137"/>
      <c r="Y63" s="137"/>
      <c r="Z63" s="140"/>
      <c r="AA63" s="141" t="str">
        <f t="shared" si="14"/>
        <v/>
      </c>
      <c r="AB63" s="142"/>
      <c r="AC63" s="142"/>
      <c r="AD63" s="143"/>
      <c r="AE63" s="144" t="str">
        <f>IF(入力シート!B101="","",入力シート!V101)</f>
        <v/>
      </c>
      <c r="AF63" s="145"/>
      <c r="AG63" s="146"/>
      <c r="AH63" s="129" t="str">
        <f>IF(入力シート!B101="","",入力シート!M101)</f>
        <v/>
      </c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30"/>
    </row>
    <row r="64" spans="2:47" x14ac:dyDescent="0.4">
      <c r="B64" s="16"/>
      <c r="C64" s="131" t="str">
        <f>IF(入力シート!B102="","",入力シート!B102)</f>
        <v/>
      </c>
      <c r="D64" s="131"/>
      <c r="E64" s="131"/>
      <c r="F64" s="131"/>
      <c r="G64" s="131"/>
      <c r="H64" s="131"/>
      <c r="I64" s="131"/>
      <c r="J64" s="131"/>
      <c r="K64" s="132"/>
      <c r="L64" s="133" t="str">
        <f>IF(入力シート!B102="","",入力シート!AB102)</f>
        <v/>
      </c>
      <c r="M64" s="134"/>
      <c r="N64" s="134"/>
      <c r="O64" s="135"/>
      <c r="P64" s="136" t="str">
        <f>IF(入力シート!B102="","",入力シート!AB102)</f>
        <v/>
      </c>
      <c r="Q64" s="137"/>
      <c r="R64" s="137"/>
      <c r="S64" s="137"/>
      <c r="T64" s="25" t="str">
        <f>IF(入力シート!B102="","","－")</f>
        <v/>
      </c>
      <c r="U64" s="138" t="str">
        <f>IF(入力シート!B102="","",入力シート!AJ102)</f>
        <v/>
      </c>
      <c r="V64" s="139"/>
      <c r="W64" s="136" t="str">
        <f>IF(入力シート!B102="","",入力シート!AF102)</f>
        <v/>
      </c>
      <c r="X64" s="137"/>
      <c r="Y64" s="137"/>
      <c r="Z64" s="140"/>
      <c r="AA64" s="141" t="str">
        <f t="shared" si="14"/>
        <v/>
      </c>
      <c r="AB64" s="142"/>
      <c r="AC64" s="142"/>
      <c r="AD64" s="143"/>
      <c r="AE64" s="144" t="str">
        <f>IF(入力シート!B102="","",入力シート!V102)</f>
        <v/>
      </c>
      <c r="AF64" s="145"/>
      <c r="AG64" s="146"/>
      <c r="AH64" s="129" t="str">
        <f>IF(入力シート!B102="","",入力シート!M102)</f>
        <v/>
      </c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30"/>
    </row>
    <row r="65" spans="2:47" x14ac:dyDescent="0.4">
      <c r="B65" s="16"/>
      <c r="C65" s="131" t="str">
        <f>IF(入力シート!B103="","",入力シート!B103)</f>
        <v/>
      </c>
      <c r="D65" s="131"/>
      <c r="E65" s="131"/>
      <c r="F65" s="131"/>
      <c r="G65" s="131"/>
      <c r="H65" s="131"/>
      <c r="I65" s="131"/>
      <c r="J65" s="131"/>
      <c r="K65" s="132"/>
      <c r="L65" s="133" t="str">
        <f>IF(入力シート!B103="","",入力シート!AB103)</f>
        <v/>
      </c>
      <c r="M65" s="134"/>
      <c r="N65" s="134"/>
      <c r="O65" s="135"/>
      <c r="P65" s="136" t="str">
        <f>IF(入力シート!B103="","",入力シート!AB103)</f>
        <v/>
      </c>
      <c r="Q65" s="137"/>
      <c r="R65" s="137"/>
      <c r="S65" s="137"/>
      <c r="T65" s="25" t="str">
        <f>IF(入力シート!B103="","","－")</f>
        <v/>
      </c>
      <c r="U65" s="138" t="str">
        <f>IF(入力シート!B103="","",入力シート!AJ103)</f>
        <v/>
      </c>
      <c r="V65" s="139"/>
      <c r="W65" s="136" t="str">
        <f>IF(入力シート!B103="","",入力シート!AF103)</f>
        <v/>
      </c>
      <c r="X65" s="137"/>
      <c r="Y65" s="137"/>
      <c r="Z65" s="140"/>
      <c r="AA65" s="141" t="str">
        <f t="shared" si="14"/>
        <v/>
      </c>
      <c r="AB65" s="142"/>
      <c r="AC65" s="142"/>
      <c r="AD65" s="143"/>
      <c r="AE65" s="144" t="str">
        <f>IF(入力シート!B103="","",入力シート!V103)</f>
        <v/>
      </c>
      <c r="AF65" s="145"/>
      <c r="AG65" s="146"/>
      <c r="AH65" s="129" t="str">
        <f>IF(入力シート!B103="","",入力シート!M103)</f>
        <v/>
      </c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30"/>
    </row>
    <row r="66" spans="2:47" x14ac:dyDescent="0.4">
      <c r="B66" s="16"/>
      <c r="C66" s="131" t="str">
        <f>IF(入力シート!B104="","",入力シート!B104)</f>
        <v/>
      </c>
      <c r="D66" s="131"/>
      <c r="E66" s="131"/>
      <c r="F66" s="131"/>
      <c r="G66" s="131"/>
      <c r="H66" s="131"/>
      <c r="I66" s="131"/>
      <c r="J66" s="131"/>
      <c r="K66" s="132"/>
      <c r="L66" s="133" t="str">
        <f>IF(入力シート!B104="","",入力シート!AB104)</f>
        <v/>
      </c>
      <c r="M66" s="134"/>
      <c r="N66" s="134"/>
      <c r="O66" s="135"/>
      <c r="P66" s="136" t="str">
        <f>IF(入力シート!B104="","",入力シート!AB104)</f>
        <v/>
      </c>
      <c r="Q66" s="137"/>
      <c r="R66" s="137"/>
      <c r="S66" s="137"/>
      <c r="T66" s="25" t="str">
        <f>IF(入力シート!B104="","","－")</f>
        <v/>
      </c>
      <c r="U66" s="138" t="str">
        <f>IF(入力シート!B104="","",入力シート!AJ104)</f>
        <v/>
      </c>
      <c r="V66" s="139"/>
      <c r="W66" s="136" t="str">
        <f>IF(入力シート!B104="","",入力シート!AF104)</f>
        <v/>
      </c>
      <c r="X66" s="137"/>
      <c r="Y66" s="137"/>
      <c r="Z66" s="140"/>
      <c r="AA66" s="141" t="str">
        <f t="shared" si="14"/>
        <v/>
      </c>
      <c r="AB66" s="142"/>
      <c r="AC66" s="142"/>
      <c r="AD66" s="143"/>
      <c r="AE66" s="144" t="str">
        <f>IF(入力シート!B104="","",入力シート!V104)</f>
        <v/>
      </c>
      <c r="AF66" s="145"/>
      <c r="AG66" s="146"/>
      <c r="AH66" s="129" t="str">
        <f>IF(入力シート!B104="","",入力シート!M104)</f>
        <v/>
      </c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30"/>
    </row>
    <row r="67" spans="2:47" x14ac:dyDescent="0.4">
      <c r="B67" s="16"/>
      <c r="C67" s="131" t="str">
        <f>IF(入力シート!B105="","",入力シート!B105)</f>
        <v/>
      </c>
      <c r="D67" s="131"/>
      <c r="E67" s="131"/>
      <c r="F67" s="131"/>
      <c r="G67" s="131"/>
      <c r="H67" s="131"/>
      <c r="I67" s="131"/>
      <c r="J67" s="131"/>
      <c r="K67" s="132"/>
      <c r="L67" s="133" t="str">
        <f>IF(入力シート!B105="","",入力シート!AB105)</f>
        <v/>
      </c>
      <c r="M67" s="134"/>
      <c r="N67" s="134"/>
      <c r="O67" s="135"/>
      <c r="P67" s="136" t="str">
        <f>IF(入力シート!B105="","",入力シート!AB105)</f>
        <v/>
      </c>
      <c r="Q67" s="137"/>
      <c r="R67" s="137"/>
      <c r="S67" s="137"/>
      <c r="T67" s="25" t="str">
        <f>IF(入力シート!B105="","","－")</f>
        <v/>
      </c>
      <c r="U67" s="138" t="str">
        <f>IF(入力シート!B105="","",入力シート!AJ105)</f>
        <v/>
      </c>
      <c r="V67" s="139"/>
      <c r="W67" s="136" t="str">
        <f>IF(入力シート!B105="","",入力シート!AF105)</f>
        <v/>
      </c>
      <c r="X67" s="137"/>
      <c r="Y67" s="137"/>
      <c r="Z67" s="140"/>
      <c r="AA67" s="141" t="str">
        <f t="shared" si="14"/>
        <v/>
      </c>
      <c r="AB67" s="142"/>
      <c r="AC67" s="142"/>
      <c r="AD67" s="143"/>
      <c r="AE67" s="144" t="str">
        <f>IF(入力シート!B105="","",入力シート!V105)</f>
        <v/>
      </c>
      <c r="AF67" s="145"/>
      <c r="AG67" s="146"/>
      <c r="AH67" s="129" t="str">
        <f>IF(入力シート!B105="","",入力シート!M105)</f>
        <v/>
      </c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30"/>
    </row>
    <row r="68" spans="2:47" x14ac:dyDescent="0.4">
      <c r="B68" s="16"/>
      <c r="C68" s="131" t="str">
        <f>IF(入力シート!B106="","",入力シート!B106)</f>
        <v/>
      </c>
      <c r="D68" s="131"/>
      <c r="E68" s="131"/>
      <c r="F68" s="131"/>
      <c r="G68" s="131"/>
      <c r="H68" s="131"/>
      <c r="I68" s="131"/>
      <c r="J68" s="131"/>
      <c r="K68" s="132"/>
      <c r="L68" s="133" t="str">
        <f>IF(入力シート!B106="","",入力シート!AB106)</f>
        <v/>
      </c>
      <c r="M68" s="134"/>
      <c r="N68" s="134"/>
      <c r="O68" s="135"/>
      <c r="P68" s="136" t="str">
        <f>IF(入力シート!B106="","",入力シート!AB106)</f>
        <v/>
      </c>
      <c r="Q68" s="137"/>
      <c r="R68" s="137"/>
      <c r="S68" s="137"/>
      <c r="T68" s="25" t="str">
        <f>IF(入力シート!B106="","","－")</f>
        <v/>
      </c>
      <c r="U68" s="138" t="str">
        <f>IF(入力シート!B106="","",入力シート!AJ106)</f>
        <v/>
      </c>
      <c r="V68" s="139"/>
      <c r="W68" s="136" t="str">
        <f>IF(入力シート!B106="","",入力シート!AF106)</f>
        <v/>
      </c>
      <c r="X68" s="137"/>
      <c r="Y68" s="137"/>
      <c r="Z68" s="140"/>
      <c r="AA68" s="141" t="str">
        <f t="shared" si="14"/>
        <v/>
      </c>
      <c r="AB68" s="142"/>
      <c r="AC68" s="142"/>
      <c r="AD68" s="143"/>
      <c r="AE68" s="144" t="str">
        <f>IF(入力シート!B106="","",入力シート!V106)</f>
        <v/>
      </c>
      <c r="AF68" s="145"/>
      <c r="AG68" s="146"/>
      <c r="AH68" s="129" t="str">
        <f>IF(入力シート!B106="","",入力シート!M106)</f>
        <v/>
      </c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30"/>
    </row>
    <row r="69" spans="2:47" x14ac:dyDescent="0.4">
      <c r="B69" s="16"/>
      <c r="C69" s="131" t="str">
        <f>IF(入力シート!B107="","",入力シート!B107)</f>
        <v/>
      </c>
      <c r="D69" s="131"/>
      <c r="E69" s="131"/>
      <c r="F69" s="131"/>
      <c r="G69" s="131"/>
      <c r="H69" s="131"/>
      <c r="I69" s="131"/>
      <c r="J69" s="131"/>
      <c r="K69" s="132"/>
      <c r="L69" s="133" t="str">
        <f>IF(入力シート!B107="","",入力シート!AB107)</f>
        <v/>
      </c>
      <c r="M69" s="134"/>
      <c r="N69" s="134"/>
      <c r="O69" s="135"/>
      <c r="P69" s="136" t="str">
        <f>IF(入力シート!B107="","",入力シート!AB107)</f>
        <v/>
      </c>
      <c r="Q69" s="137"/>
      <c r="R69" s="137"/>
      <c r="S69" s="137"/>
      <c r="T69" s="25" t="str">
        <f>IF(入力シート!B107="","","－")</f>
        <v/>
      </c>
      <c r="U69" s="138" t="str">
        <f>IF(入力シート!B107="","",入力シート!AJ107)</f>
        <v/>
      </c>
      <c r="V69" s="139"/>
      <c r="W69" s="136" t="str">
        <f>IF(入力シート!B107="","",入力シート!AF107)</f>
        <v/>
      </c>
      <c r="X69" s="137"/>
      <c r="Y69" s="137"/>
      <c r="Z69" s="140"/>
      <c r="AA69" s="141" t="str">
        <f t="shared" si="14"/>
        <v/>
      </c>
      <c r="AB69" s="142"/>
      <c r="AC69" s="142"/>
      <c r="AD69" s="143"/>
      <c r="AE69" s="144" t="str">
        <f>IF(入力シート!B107="","",入力シート!V107)</f>
        <v/>
      </c>
      <c r="AF69" s="145"/>
      <c r="AG69" s="146"/>
      <c r="AH69" s="129" t="str">
        <f>IF(入力シート!B107="","",入力シート!M107)</f>
        <v/>
      </c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30"/>
    </row>
    <row r="70" spans="2:47" x14ac:dyDescent="0.4">
      <c r="B70" s="16"/>
      <c r="C70" s="131" t="str">
        <f>IF(入力シート!B108="","",入力シート!B108)</f>
        <v/>
      </c>
      <c r="D70" s="131"/>
      <c r="E70" s="131"/>
      <c r="F70" s="131"/>
      <c r="G70" s="131"/>
      <c r="H70" s="131"/>
      <c r="I70" s="131"/>
      <c r="J70" s="131"/>
      <c r="K70" s="132"/>
      <c r="L70" s="133" t="str">
        <f>IF(入力シート!B108="","",入力シート!AB108)</f>
        <v/>
      </c>
      <c r="M70" s="134"/>
      <c r="N70" s="134"/>
      <c r="O70" s="135"/>
      <c r="P70" s="136" t="str">
        <f>IF(入力シート!B108="","",入力シート!AB108)</f>
        <v/>
      </c>
      <c r="Q70" s="137"/>
      <c r="R70" s="137"/>
      <c r="S70" s="137"/>
      <c r="T70" s="25" t="str">
        <f>IF(入力シート!B108="","","－")</f>
        <v/>
      </c>
      <c r="U70" s="138" t="str">
        <f>IF(入力シート!B108="","",入力シート!AJ108)</f>
        <v/>
      </c>
      <c r="V70" s="139"/>
      <c r="W70" s="136" t="str">
        <f>IF(入力シート!B108="","",入力シート!AF108)</f>
        <v/>
      </c>
      <c r="X70" s="137"/>
      <c r="Y70" s="137"/>
      <c r="Z70" s="140"/>
      <c r="AA70" s="141" t="str">
        <f t="shared" si="14"/>
        <v/>
      </c>
      <c r="AB70" s="142"/>
      <c r="AC70" s="142"/>
      <c r="AD70" s="143"/>
      <c r="AE70" s="144" t="str">
        <f>IF(入力シート!B108="","",入力シート!V108)</f>
        <v/>
      </c>
      <c r="AF70" s="145"/>
      <c r="AG70" s="146"/>
      <c r="AH70" s="129" t="str">
        <f>IF(入力シート!B108="","",入力シート!M108)</f>
        <v/>
      </c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30"/>
    </row>
    <row r="71" spans="2:47" x14ac:dyDescent="0.4">
      <c r="B71" s="16"/>
      <c r="C71" s="131" t="str">
        <f>IF(入力シート!B109="","",入力シート!B109)</f>
        <v/>
      </c>
      <c r="D71" s="131"/>
      <c r="E71" s="131"/>
      <c r="F71" s="131"/>
      <c r="G71" s="131"/>
      <c r="H71" s="131"/>
      <c r="I71" s="131"/>
      <c r="J71" s="131"/>
      <c r="K71" s="132"/>
      <c r="L71" s="133" t="str">
        <f>IF(入力シート!B109="","",入力シート!AB109)</f>
        <v/>
      </c>
      <c r="M71" s="134"/>
      <c r="N71" s="134"/>
      <c r="O71" s="135"/>
      <c r="P71" s="136" t="str">
        <f>IF(入力シート!B109="","",入力シート!AB109)</f>
        <v/>
      </c>
      <c r="Q71" s="137"/>
      <c r="R71" s="137"/>
      <c r="S71" s="137"/>
      <c r="T71" s="25" t="str">
        <f>IF(入力シート!B109="","","－")</f>
        <v/>
      </c>
      <c r="U71" s="138" t="str">
        <f>IF(入力シート!B109="","",入力シート!AJ109)</f>
        <v/>
      </c>
      <c r="V71" s="139"/>
      <c r="W71" s="136" t="str">
        <f>IF(入力シート!B109="","",入力シート!AF109)</f>
        <v/>
      </c>
      <c r="X71" s="137"/>
      <c r="Y71" s="137"/>
      <c r="Z71" s="140"/>
      <c r="AA71" s="141" t="str">
        <f t="shared" si="14"/>
        <v/>
      </c>
      <c r="AB71" s="142"/>
      <c r="AC71" s="142"/>
      <c r="AD71" s="143"/>
      <c r="AE71" s="144" t="str">
        <f>IF(入力シート!B109="","",入力シート!V109)</f>
        <v/>
      </c>
      <c r="AF71" s="145"/>
      <c r="AG71" s="146"/>
      <c r="AH71" s="129" t="str">
        <f>IF(入力シート!B109="","",入力シート!M109)</f>
        <v/>
      </c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30"/>
    </row>
    <row r="72" spans="2:47" x14ac:dyDescent="0.4">
      <c r="B72" s="16"/>
      <c r="C72" s="131" t="str">
        <f>IF(入力シート!B110="","",入力シート!B110)</f>
        <v/>
      </c>
      <c r="D72" s="131"/>
      <c r="E72" s="131"/>
      <c r="F72" s="131"/>
      <c r="G72" s="131"/>
      <c r="H72" s="131"/>
      <c r="I72" s="131"/>
      <c r="J72" s="131"/>
      <c r="K72" s="132"/>
      <c r="L72" s="133" t="str">
        <f>IF(入力シート!B110="","",入力シート!AB110)</f>
        <v/>
      </c>
      <c r="M72" s="134"/>
      <c r="N72" s="134"/>
      <c r="O72" s="135"/>
      <c r="P72" s="136" t="str">
        <f>IF(入力シート!B110="","",入力シート!AB110)</f>
        <v/>
      </c>
      <c r="Q72" s="137"/>
      <c r="R72" s="137"/>
      <c r="S72" s="137"/>
      <c r="T72" s="25" t="str">
        <f>IF(入力シート!B110="","","－")</f>
        <v/>
      </c>
      <c r="U72" s="138" t="str">
        <f>IF(入力シート!B110="","",入力シート!AJ110)</f>
        <v/>
      </c>
      <c r="V72" s="139"/>
      <c r="W72" s="136" t="str">
        <f>IF(入力シート!B110="","",入力シート!AF110)</f>
        <v/>
      </c>
      <c r="X72" s="137"/>
      <c r="Y72" s="137"/>
      <c r="Z72" s="140"/>
      <c r="AA72" s="141" t="str">
        <f t="shared" si="14"/>
        <v/>
      </c>
      <c r="AB72" s="142"/>
      <c r="AC72" s="142"/>
      <c r="AD72" s="143"/>
      <c r="AE72" s="144" t="str">
        <f>IF(入力シート!B110="","",入力シート!V110)</f>
        <v/>
      </c>
      <c r="AF72" s="145"/>
      <c r="AG72" s="146"/>
      <c r="AH72" s="129" t="str">
        <f>IF(入力シート!B110="","",入力シート!M110)</f>
        <v/>
      </c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30"/>
    </row>
    <row r="73" spans="2:47" x14ac:dyDescent="0.4">
      <c r="B73" s="16"/>
      <c r="C73" s="131" t="str">
        <f>IF(入力シート!B111="","",入力シート!B111)</f>
        <v/>
      </c>
      <c r="D73" s="131"/>
      <c r="E73" s="131"/>
      <c r="F73" s="131"/>
      <c r="G73" s="131"/>
      <c r="H73" s="131"/>
      <c r="I73" s="131"/>
      <c r="J73" s="131"/>
      <c r="K73" s="132"/>
      <c r="L73" s="133" t="str">
        <f>IF(入力シート!B111="","",入力シート!AB111)</f>
        <v/>
      </c>
      <c r="M73" s="134"/>
      <c r="N73" s="134"/>
      <c r="O73" s="135"/>
      <c r="P73" s="136" t="str">
        <f>IF(入力シート!B111="","",入力シート!AB111)</f>
        <v/>
      </c>
      <c r="Q73" s="137"/>
      <c r="R73" s="137"/>
      <c r="S73" s="137"/>
      <c r="T73" s="25" t="str">
        <f>IF(入力シート!B111="","","－")</f>
        <v/>
      </c>
      <c r="U73" s="138" t="str">
        <f>IF(入力シート!B111="","",入力シート!AJ111)</f>
        <v/>
      </c>
      <c r="V73" s="139"/>
      <c r="W73" s="136" t="str">
        <f>IF(入力シート!B111="","",入力シート!AF111)</f>
        <v/>
      </c>
      <c r="X73" s="137"/>
      <c r="Y73" s="137"/>
      <c r="Z73" s="140"/>
      <c r="AA73" s="141" t="str">
        <f t="shared" si="14"/>
        <v/>
      </c>
      <c r="AB73" s="142"/>
      <c r="AC73" s="142"/>
      <c r="AD73" s="143"/>
      <c r="AE73" s="144" t="str">
        <f>IF(入力シート!B111="","",入力シート!V111)</f>
        <v/>
      </c>
      <c r="AF73" s="145"/>
      <c r="AG73" s="146"/>
      <c r="AH73" s="129" t="str">
        <f>IF(入力シート!B111="","",入力シート!M111)</f>
        <v/>
      </c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30"/>
    </row>
    <row r="74" spans="2:47" x14ac:dyDescent="0.4">
      <c r="B74" s="16"/>
      <c r="C74" s="131" t="str">
        <f>IF(入力シート!B112="","",入力シート!B112)</f>
        <v/>
      </c>
      <c r="D74" s="131"/>
      <c r="E74" s="131"/>
      <c r="F74" s="131"/>
      <c r="G74" s="131"/>
      <c r="H74" s="131"/>
      <c r="I74" s="131"/>
      <c r="J74" s="131"/>
      <c r="K74" s="132"/>
      <c r="L74" s="133" t="str">
        <f>IF(入力シート!B112="","",入力シート!AB112)</f>
        <v/>
      </c>
      <c r="M74" s="134"/>
      <c r="N74" s="134"/>
      <c r="O74" s="135"/>
      <c r="P74" s="136" t="str">
        <f>IF(入力シート!B112="","",入力シート!AB112)</f>
        <v/>
      </c>
      <c r="Q74" s="137"/>
      <c r="R74" s="137"/>
      <c r="S74" s="137"/>
      <c r="T74" s="25" t="str">
        <f>IF(入力シート!B112="","","－")</f>
        <v/>
      </c>
      <c r="U74" s="138" t="str">
        <f>IF(入力シート!B112="","",入力シート!AJ112)</f>
        <v/>
      </c>
      <c r="V74" s="139"/>
      <c r="W74" s="136" t="str">
        <f>IF(入力シート!B112="","",入力シート!AF112)</f>
        <v/>
      </c>
      <c r="X74" s="137"/>
      <c r="Y74" s="137"/>
      <c r="Z74" s="140"/>
      <c r="AA74" s="141" t="str">
        <f t="shared" si="14"/>
        <v/>
      </c>
      <c r="AB74" s="142"/>
      <c r="AC74" s="142"/>
      <c r="AD74" s="143"/>
      <c r="AE74" s="144" t="str">
        <f>IF(入力シート!B112="","",入力シート!V112)</f>
        <v/>
      </c>
      <c r="AF74" s="145"/>
      <c r="AG74" s="146"/>
      <c r="AH74" s="129" t="str">
        <f>IF(入力シート!B112="","",入力シート!M112)</f>
        <v/>
      </c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30"/>
    </row>
    <row r="75" spans="2:47" x14ac:dyDescent="0.4">
      <c r="B75" s="16"/>
      <c r="C75" s="131" t="str">
        <f>IF(入力シート!B113="","",入力シート!B113)</f>
        <v/>
      </c>
      <c r="D75" s="131"/>
      <c r="E75" s="131"/>
      <c r="F75" s="131"/>
      <c r="G75" s="131"/>
      <c r="H75" s="131"/>
      <c r="I75" s="131"/>
      <c r="J75" s="131"/>
      <c r="K75" s="132"/>
      <c r="L75" s="133" t="str">
        <f>IF(入力シート!B113="","",入力シート!AB113)</f>
        <v/>
      </c>
      <c r="M75" s="134"/>
      <c r="N75" s="134"/>
      <c r="O75" s="135"/>
      <c r="P75" s="136" t="str">
        <f>IF(入力シート!B113="","",入力シート!AB113)</f>
        <v/>
      </c>
      <c r="Q75" s="137"/>
      <c r="R75" s="137"/>
      <c r="S75" s="137"/>
      <c r="T75" s="25" t="str">
        <f>IF(入力シート!B113="","","－")</f>
        <v/>
      </c>
      <c r="U75" s="138" t="str">
        <f>IF(入力シート!B113="","",入力シート!AJ113)</f>
        <v/>
      </c>
      <c r="V75" s="139"/>
      <c r="W75" s="136" t="str">
        <f>IF(入力シート!B113="","",入力シート!AF113)</f>
        <v/>
      </c>
      <c r="X75" s="137"/>
      <c r="Y75" s="137"/>
      <c r="Z75" s="140"/>
      <c r="AA75" s="141" t="str">
        <f t="shared" si="14"/>
        <v/>
      </c>
      <c r="AB75" s="142"/>
      <c r="AC75" s="142"/>
      <c r="AD75" s="143"/>
      <c r="AE75" s="144" t="str">
        <f>IF(入力シート!B113="","",入力シート!V113)</f>
        <v/>
      </c>
      <c r="AF75" s="145"/>
      <c r="AG75" s="146"/>
      <c r="AH75" s="129" t="str">
        <f>IF(入力シート!B113="","",入力シート!M113)</f>
        <v/>
      </c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30"/>
    </row>
    <row r="76" spans="2:47" x14ac:dyDescent="0.4">
      <c r="B76" s="16"/>
      <c r="C76" s="131" t="str">
        <f>IF(入力シート!B114="","",入力シート!B114)</f>
        <v/>
      </c>
      <c r="D76" s="131"/>
      <c r="E76" s="131"/>
      <c r="F76" s="131"/>
      <c r="G76" s="131"/>
      <c r="H76" s="131"/>
      <c r="I76" s="131"/>
      <c r="J76" s="131"/>
      <c r="K76" s="132"/>
      <c r="L76" s="133" t="str">
        <f>IF(入力シート!B114="","",入力シート!AB114)</f>
        <v/>
      </c>
      <c r="M76" s="134"/>
      <c r="N76" s="134"/>
      <c r="O76" s="135"/>
      <c r="P76" s="136" t="str">
        <f>IF(入力シート!B114="","",入力シート!AB114)</f>
        <v/>
      </c>
      <c r="Q76" s="137"/>
      <c r="R76" s="137"/>
      <c r="S76" s="137"/>
      <c r="T76" s="25" t="str">
        <f>IF(入力シート!B114="","","－")</f>
        <v/>
      </c>
      <c r="U76" s="138" t="str">
        <f>IF(入力シート!B114="","",入力シート!AJ114)</f>
        <v/>
      </c>
      <c r="V76" s="139"/>
      <c r="W76" s="136" t="str">
        <f>IF(入力シート!B114="","",入力シート!AF114)</f>
        <v/>
      </c>
      <c r="X76" s="137"/>
      <c r="Y76" s="137"/>
      <c r="Z76" s="140"/>
      <c r="AA76" s="141" t="str">
        <f t="shared" si="14"/>
        <v/>
      </c>
      <c r="AB76" s="142"/>
      <c r="AC76" s="142"/>
      <c r="AD76" s="143"/>
      <c r="AE76" s="144" t="str">
        <f>IF(入力シート!B114="","",入力シート!V114)</f>
        <v/>
      </c>
      <c r="AF76" s="145"/>
      <c r="AG76" s="146"/>
      <c r="AH76" s="129" t="str">
        <f>IF(入力シート!B114="","",入力シート!M114)</f>
        <v/>
      </c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30"/>
    </row>
    <row r="77" spans="2:47" x14ac:dyDescent="0.4">
      <c r="B77" s="16"/>
      <c r="C77" s="131" t="str">
        <f>IF(入力シート!B115="","",入力シート!B115)</f>
        <v/>
      </c>
      <c r="D77" s="131"/>
      <c r="E77" s="131"/>
      <c r="F77" s="131"/>
      <c r="G77" s="131"/>
      <c r="H77" s="131"/>
      <c r="I77" s="131"/>
      <c r="J77" s="131"/>
      <c r="K77" s="132"/>
      <c r="L77" s="133" t="str">
        <f>IF(入力シート!B115="","",入力シート!AB115)</f>
        <v/>
      </c>
      <c r="M77" s="134"/>
      <c r="N77" s="134"/>
      <c r="O77" s="135"/>
      <c r="P77" s="136" t="str">
        <f>IF(入力シート!B115="","",入力シート!AB115)</f>
        <v/>
      </c>
      <c r="Q77" s="137"/>
      <c r="R77" s="137"/>
      <c r="S77" s="137"/>
      <c r="T77" s="25" t="str">
        <f>IF(入力シート!B115="","","－")</f>
        <v/>
      </c>
      <c r="U77" s="138" t="str">
        <f>IF(入力シート!B115="","",入力シート!AJ115)</f>
        <v/>
      </c>
      <c r="V77" s="139"/>
      <c r="W77" s="136" t="str">
        <f>IF(入力シート!B115="","",入力シート!AF115)</f>
        <v/>
      </c>
      <c r="X77" s="137"/>
      <c r="Y77" s="137"/>
      <c r="Z77" s="140"/>
      <c r="AA77" s="141" t="str">
        <f t="shared" si="14"/>
        <v/>
      </c>
      <c r="AB77" s="142"/>
      <c r="AC77" s="142"/>
      <c r="AD77" s="143"/>
      <c r="AE77" s="144" t="str">
        <f>IF(入力シート!B115="","",入力シート!V115)</f>
        <v/>
      </c>
      <c r="AF77" s="145"/>
      <c r="AG77" s="146"/>
      <c r="AH77" s="129" t="str">
        <f>IF(入力シート!B115="","",入力シート!M115)</f>
        <v/>
      </c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30"/>
    </row>
    <row r="78" spans="2:47" x14ac:dyDescent="0.4">
      <c r="B78" s="16"/>
      <c r="C78" s="131" t="str">
        <f>IF(入力シート!B116="","",入力シート!B116)</f>
        <v/>
      </c>
      <c r="D78" s="131"/>
      <c r="E78" s="131"/>
      <c r="F78" s="131"/>
      <c r="G78" s="131"/>
      <c r="H78" s="131"/>
      <c r="I78" s="131"/>
      <c r="J78" s="131"/>
      <c r="K78" s="132"/>
      <c r="L78" s="133" t="str">
        <f>IF(入力シート!B116="","",入力シート!AB116)</f>
        <v/>
      </c>
      <c r="M78" s="134"/>
      <c r="N78" s="134"/>
      <c r="O78" s="135"/>
      <c r="P78" s="136" t="str">
        <f>IF(入力シート!B116="","",入力シート!AB116)</f>
        <v/>
      </c>
      <c r="Q78" s="137"/>
      <c r="R78" s="137"/>
      <c r="S78" s="137"/>
      <c r="T78" s="25" t="str">
        <f>IF(入力シート!B116="","","－")</f>
        <v/>
      </c>
      <c r="U78" s="138" t="str">
        <f>IF(入力シート!B116="","",入力シート!AJ116)</f>
        <v/>
      </c>
      <c r="V78" s="139"/>
      <c r="W78" s="136" t="str">
        <f>IF(入力シート!B116="","",入力シート!AF116)</f>
        <v/>
      </c>
      <c r="X78" s="137"/>
      <c r="Y78" s="137"/>
      <c r="Z78" s="140"/>
      <c r="AA78" s="141" t="str">
        <f t="shared" si="14"/>
        <v/>
      </c>
      <c r="AB78" s="142"/>
      <c r="AC78" s="142"/>
      <c r="AD78" s="143"/>
      <c r="AE78" s="144" t="str">
        <f>IF(入力シート!B116="","",入力シート!V116)</f>
        <v/>
      </c>
      <c r="AF78" s="145"/>
      <c r="AG78" s="146"/>
      <c r="AH78" s="129" t="str">
        <f>IF(入力シート!B116="","",入力シート!M116)</f>
        <v/>
      </c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30"/>
    </row>
    <row r="79" spans="2:47" x14ac:dyDescent="0.4">
      <c r="B79" s="16"/>
      <c r="C79" s="131" t="str">
        <f>IF(入力シート!B117="","",入力シート!B117)</f>
        <v/>
      </c>
      <c r="D79" s="131"/>
      <c r="E79" s="131"/>
      <c r="F79" s="131"/>
      <c r="G79" s="131"/>
      <c r="H79" s="131"/>
      <c r="I79" s="131"/>
      <c r="J79" s="131"/>
      <c r="K79" s="132"/>
      <c r="L79" s="133" t="str">
        <f>IF(入力シート!B117="","",入力シート!AB117)</f>
        <v/>
      </c>
      <c r="M79" s="134"/>
      <c r="N79" s="134"/>
      <c r="O79" s="135"/>
      <c r="P79" s="136" t="str">
        <f>IF(入力シート!B117="","",入力シート!AB117)</f>
        <v/>
      </c>
      <c r="Q79" s="137"/>
      <c r="R79" s="137"/>
      <c r="S79" s="137"/>
      <c r="T79" s="25" t="str">
        <f>IF(入力シート!B117="","","－")</f>
        <v/>
      </c>
      <c r="U79" s="138" t="str">
        <f>IF(入力シート!B117="","",入力シート!AJ117)</f>
        <v/>
      </c>
      <c r="V79" s="139"/>
      <c r="W79" s="136" t="str">
        <f>IF(入力シート!B117="","",入力シート!AF117)</f>
        <v/>
      </c>
      <c r="X79" s="137"/>
      <c r="Y79" s="137"/>
      <c r="Z79" s="140"/>
      <c r="AA79" s="141" t="str">
        <f t="shared" si="14"/>
        <v/>
      </c>
      <c r="AB79" s="142"/>
      <c r="AC79" s="142"/>
      <c r="AD79" s="143"/>
      <c r="AE79" s="144" t="str">
        <f>IF(入力シート!B117="","",入力シート!V117)</f>
        <v/>
      </c>
      <c r="AF79" s="145"/>
      <c r="AG79" s="146"/>
      <c r="AH79" s="129" t="str">
        <f>IF(入力シート!B117="","",入力シート!M117)</f>
        <v/>
      </c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30"/>
    </row>
    <row r="80" spans="2:47" ht="15.75" customHeight="1" thickBot="1" x14ac:dyDescent="0.45">
      <c r="B80" s="16"/>
      <c r="C80" s="131" t="str">
        <f>IF(入力シート!B118="","",入力シート!B118)</f>
        <v/>
      </c>
      <c r="D80" s="131"/>
      <c r="E80" s="131"/>
      <c r="F80" s="131"/>
      <c r="G80" s="131"/>
      <c r="H80" s="131"/>
      <c r="I80" s="131"/>
      <c r="J80" s="131"/>
      <c r="K80" s="132"/>
      <c r="L80" s="133" t="str">
        <f>IF(入力シート!B118="","",入力シート!AB118)</f>
        <v/>
      </c>
      <c r="M80" s="134"/>
      <c r="N80" s="134"/>
      <c r="O80" s="135"/>
      <c r="P80" s="136" t="str">
        <f>IF(入力シート!B118="","",入力シート!AB118)</f>
        <v/>
      </c>
      <c r="Q80" s="137"/>
      <c r="R80" s="137"/>
      <c r="S80" s="137"/>
      <c r="T80" s="25" t="str">
        <f>IF(入力シート!B118="","","－")</f>
        <v/>
      </c>
      <c r="U80" s="138" t="str">
        <f>IF(入力シート!B118="","",入力シート!AJ118)</f>
        <v/>
      </c>
      <c r="V80" s="139"/>
      <c r="W80" s="136" t="str">
        <f>IF(入力シート!B118="","",入力シート!AF118)</f>
        <v/>
      </c>
      <c r="X80" s="137"/>
      <c r="Y80" s="137"/>
      <c r="Z80" s="140"/>
      <c r="AA80" s="141" t="str">
        <f t="shared" ref="AA80" si="15">U80</f>
        <v/>
      </c>
      <c r="AB80" s="142"/>
      <c r="AC80" s="142"/>
      <c r="AD80" s="143"/>
      <c r="AE80" s="144" t="str">
        <f>IF(入力シート!B118="","",入力シート!V118)</f>
        <v/>
      </c>
      <c r="AF80" s="145"/>
      <c r="AG80" s="146"/>
      <c r="AH80" s="129" t="str">
        <f>IF(入力シート!B118="","",入力シート!M118)</f>
        <v/>
      </c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30"/>
    </row>
    <row r="81" spans="1:47" ht="19.5" thickTop="1" thickBot="1" x14ac:dyDescent="0.45">
      <c r="B81" s="247" t="s">
        <v>20</v>
      </c>
      <c r="C81" s="248"/>
      <c r="D81" s="248"/>
      <c r="E81" s="248"/>
      <c r="F81" s="248"/>
      <c r="G81" s="248"/>
      <c r="H81" s="248"/>
      <c r="I81" s="248"/>
      <c r="J81" s="248"/>
      <c r="K81" s="249"/>
      <c r="L81" s="321">
        <f>SUM(L7:O79)</f>
        <v>0</v>
      </c>
      <c r="M81" s="322"/>
      <c r="N81" s="322"/>
      <c r="O81" s="323"/>
      <c r="P81" s="253"/>
      <c r="Q81" s="254"/>
      <c r="R81" s="254"/>
      <c r="S81" s="254"/>
      <c r="T81" s="254"/>
      <c r="U81" s="254"/>
      <c r="V81" s="255"/>
      <c r="W81" s="256" t="str">
        <f>_xlfn.IFS(入力シート!$U$10="週30時間以上",MIN(SUM($W$6,$W$23,$W$35,$W$42,$W$49),3000000),入力シート!$U$10="週30時間未満",MIN(SUM($W$6,$W$23,$W$35,$W$42,$W$49),1500000),入力シート!$U$10="","")</f>
        <v/>
      </c>
      <c r="X81" s="257"/>
      <c r="Y81" s="257"/>
      <c r="Z81" s="258"/>
      <c r="AA81" s="259" t="str">
        <f>IFERROR(L81-W81-SUM(AA7:AD79),"")</f>
        <v/>
      </c>
      <c r="AB81" s="260"/>
      <c r="AC81" s="260"/>
      <c r="AD81" s="261"/>
      <c r="AE81" s="262"/>
      <c r="AF81" s="263"/>
      <c r="AG81" s="54"/>
      <c r="AH81" s="264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6"/>
    </row>
    <row r="82" spans="1:47" x14ac:dyDescent="0.4">
      <c r="B82" s="40"/>
      <c r="C82" s="40"/>
      <c r="D82" s="40"/>
      <c r="E82" s="40"/>
      <c r="F82" s="40"/>
      <c r="G82" s="40"/>
      <c r="H82" s="40"/>
      <c r="I82" s="40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</row>
    <row r="83" spans="1:47" ht="16.5" thickBot="1" x14ac:dyDescent="0.45">
      <c r="A83" s="12" t="s">
        <v>21</v>
      </c>
    </row>
    <row r="84" spans="1:47" x14ac:dyDescent="0.4">
      <c r="B84" s="217" t="s">
        <v>22</v>
      </c>
      <c r="C84" s="218"/>
      <c r="D84" s="218"/>
      <c r="E84" s="218"/>
      <c r="F84" s="218"/>
      <c r="G84" s="218"/>
      <c r="H84" s="218"/>
      <c r="I84" s="218"/>
      <c r="J84" s="218"/>
      <c r="K84" s="220" t="s">
        <v>23</v>
      </c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0" t="s">
        <v>24</v>
      </c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2"/>
      <c r="AI84" s="180" t="s">
        <v>25</v>
      </c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2"/>
    </row>
    <row r="85" spans="1:47" x14ac:dyDescent="0.4">
      <c r="B85" s="240">
        <v>45383</v>
      </c>
      <c r="C85" s="241"/>
      <c r="D85" s="241"/>
      <c r="E85" s="241"/>
      <c r="F85" s="241"/>
      <c r="G85" s="192" t="s">
        <v>26</v>
      </c>
      <c r="H85" s="192"/>
      <c r="I85" s="192"/>
      <c r="J85" s="14"/>
      <c r="K85" s="242" t="s">
        <v>27</v>
      </c>
      <c r="L85" s="243"/>
      <c r="M85" s="243"/>
      <c r="N85" s="551" t="str">
        <f>IF(入力シート!BE34=0,"0",入力シート!BE34)</f>
        <v>0</v>
      </c>
      <c r="O85" s="551"/>
      <c r="P85" s="42" t="s">
        <v>28</v>
      </c>
      <c r="Q85" s="42"/>
      <c r="R85" s="98"/>
      <c r="S85" s="98"/>
      <c r="T85" s="42"/>
      <c r="U85" s="42"/>
      <c r="V85" s="42"/>
      <c r="W85" s="244" t="s">
        <v>27</v>
      </c>
      <c r="X85" s="245"/>
      <c r="Y85" s="245"/>
      <c r="Z85" s="245" t="str">
        <f>IF(入力シート!BQ34=0,"0",入力シート!BQ34)</f>
        <v>0</v>
      </c>
      <c r="AA85" s="245"/>
      <c r="AB85" s="245"/>
      <c r="AC85" s="245"/>
      <c r="AD85" s="245"/>
      <c r="AE85" s="98" t="s">
        <v>29</v>
      </c>
      <c r="AH85" s="100"/>
      <c r="AI85" s="101"/>
      <c r="AJ85" s="99"/>
      <c r="AK85" s="99"/>
      <c r="AL85" s="99"/>
      <c r="AM85" s="42"/>
      <c r="AN85" s="42"/>
      <c r="AO85" s="243" t="s">
        <v>27</v>
      </c>
      <c r="AP85" s="243"/>
      <c r="AQ85" s="243" t="str">
        <f>IF(入力シート!AP20=0,"0",入力シート!AP20)</f>
        <v>0</v>
      </c>
      <c r="AR85" s="243"/>
      <c r="AS85" s="243"/>
      <c r="AT85" s="243" t="s">
        <v>30</v>
      </c>
      <c r="AU85" s="246"/>
    </row>
    <row r="86" spans="1:47" ht="16.5" thickBot="1" x14ac:dyDescent="0.45">
      <c r="B86" s="44"/>
      <c r="C86" s="238">
        <f>入力シート!G4</f>
        <v>0</v>
      </c>
      <c r="D86" s="238"/>
      <c r="E86" s="238"/>
      <c r="F86" s="238"/>
      <c r="G86" s="238"/>
      <c r="H86" s="236" t="s">
        <v>31</v>
      </c>
      <c r="I86" s="236"/>
      <c r="J86" s="236"/>
      <c r="K86" s="239" t="s">
        <v>32</v>
      </c>
      <c r="L86" s="236"/>
      <c r="M86" s="236"/>
      <c r="N86" s="236" t="str">
        <f>IF(入力シート!AP14=0,"0",入力シート!AP14)</f>
        <v>0</v>
      </c>
      <c r="O86" s="236"/>
      <c r="P86" s="45" t="s">
        <v>28</v>
      </c>
      <c r="Q86" s="236" t="s">
        <v>33</v>
      </c>
      <c r="R86" s="236"/>
      <c r="S86" s="236"/>
      <c r="T86" s="236" t="str">
        <f>入力シート!AP15&amp;"名"</f>
        <v>名</v>
      </c>
      <c r="U86" s="236"/>
      <c r="V86" s="45" t="s">
        <v>34</v>
      </c>
      <c r="W86" s="237" t="s">
        <v>32</v>
      </c>
      <c r="X86" s="236"/>
      <c r="Y86" s="236"/>
      <c r="Z86" s="236" t="str">
        <f>IF(入力シート!AS14=0,"0",入力シート!AS14)</f>
        <v>0</v>
      </c>
      <c r="AA86" s="236"/>
      <c r="AB86" s="236"/>
      <c r="AC86" s="45" t="s">
        <v>29</v>
      </c>
      <c r="AD86" s="236" t="s">
        <v>35</v>
      </c>
      <c r="AE86" s="236"/>
      <c r="AF86" s="236" t="str">
        <f>入力シート!AS15&amp;"日"</f>
        <v>日</v>
      </c>
      <c r="AG86" s="236"/>
      <c r="AH86" s="46" t="s">
        <v>34</v>
      </c>
      <c r="AI86" s="237" t="s">
        <v>36</v>
      </c>
      <c r="AJ86" s="236"/>
      <c r="AK86" s="236" t="s">
        <v>37</v>
      </c>
      <c r="AL86" s="236"/>
      <c r="AM86" s="236"/>
      <c r="AN86" s="236" t="str">
        <f>IF(入力シート!AP18=0,"0",入力シート!AP18)</f>
        <v>0</v>
      </c>
      <c r="AO86" s="236"/>
      <c r="AP86" s="45" t="s">
        <v>28</v>
      </c>
      <c r="AQ86" s="236" t="s">
        <v>33</v>
      </c>
      <c r="AR86" s="236"/>
      <c r="AS86" s="236" t="str">
        <f>IF(入力シート!AP19=0,"0",入力シート!AP19)</f>
        <v>0</v>
      </c>
      <c r="AT86" s="236"/>
      <c r="AU86" s="46" t="s">
        <v>28</v>
      </c>
    </row>
    <row r="87" spans="1:47" x14ac:dyDescent="0.4">
      <c r="B87" s="40"/>
      <c r="C87" s="40"/>
      <c r="D87" s="40"/>
      <c r="E87" s="40"/>
      <c r="F87" s="40"/>
      <c r="G87" s="40"/>
      <c r="H87" s="40"/>
      <c r="I87" s="40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</row>
    <row r="88" spans="1:47" ht="16.5" thickBot="1" x14ac:dyDescent="0.45">
      <c r="A88" s="12" t="s">
        <v>289</v>
      </c>
    </row>
    <row r="89" spans="1:47" x14ac:dyDescent="0.4">
      <c r="B89" s="217" t="s">
        <v>39</v>
      </c>
      <c r="C89" s="218"/>
      <c r="D89" s="218"/>
      <c r="E89" s="218"/>
      <c r="F89" s="218"/>
      <c r="G89" s="218"/>
      <c r="H89" s="218"/>
      <c r="I89" s="218"/>
      <c r="J89" s="218"/>
      <c r="K89" s="219"/>
      <c r="L89" s="220" t="s">
        <v>40</v>
      </c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2"/>
    </row>
    <row r="90" spans="1:47" x14ac:dyDescent="0.4">
      <c r="B90" s="221" t="str">
        <f>IF(入力シート!D56="","",入力シート!D56)</f>
        <v/>
      </c>
      <c r="C90" s="222"/>
      <c r="D90" s="222"/>
      <c r="E90" s="222"/>
      <c r="F90" s="222"/>
      <c r="G90" s="222"/>
      <c r="H90" s="222"/>
      <c r="I90" s="222"/>
      <c r="J90" s="222"/>
      <c r="K90" s="223"/>
      <c r="L90" s="233" t="str">
        <f>IF(入力シート!BF56="","",入力シート!BF56)</f>
        <v/>
      </c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5"/>
    </row>
    <row r="91" spans="1:47" x14ac:dyDescent="0.4">
      <c r="B91" s="221" t="str">
        <f>IF(入力シート!D57="","",入力シート!D57)</f>
        <v/>
      </c>
      <c r="C91" s="222"/>
      <c r="D91" s="222"/>
      <c r="E91" s="222"/>
      <c r="F91" s="222"/>
      <c r="G91" s="222"/>
      <c r="H91" s="222"/>
      <c r="I91" s="222"/>
      <c r="J91" s="222"/>
      <c r="K91" s="223"/>
      <c r="L91" s="233" t="str">
        <f>IF(入力シート!BF57="","",入力シート!BF57)</f>
        <v/>
      </c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5"/>
    </row>
    <row r="92" spans="1:47" x14ac:dyDescent="0.4">
      <c r="B92" s="221" t="str">
        <f>IF(入力シート!D58="","",入力シート!D58)</f>
        <v/>
      </c>
      <c r="C92" s="222"/>
      <c r="D92" s="222"/>
      <c r="E92" s="222"/>
      <c r="F92" s="222"/>
      <c r="G92" s="222"/>
      <c r="H92" s="222"/>
      <c r="I92" s="222"/>
      <c r="J92" s="222"/>
      <c r="K92" s="223"/>
      <c r="L92" s="233" t="str">
        <f>IF(入力シート!BF58="","",入力シート!BF58)</f>
        <v/>
      </c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5"/>
    </row>
    <row r="93" spans="1:47" x14ac:dyDescent="0.4">
      <c r="B93" s="221" t="str">
        <f>IF(入力シート!D59="","",入力シート!D59)</f>
        <v/>
      </c>
      <c r="C93" s="222"/>
      <c r="D93" s="222"/>
      <c r="E93" s="222"/>
      <c r="F93" s="222"/>
      <c r="G93" s="222"/>
      <c r="H93" s="222"/>
      <c r="I93" s="222"/>
      <c r="J93" s="222"/>
      <c r="K93" s="223"/>
      <c r="L93" s="233" t="str">
        <f>IF(入力シート!BF59="","",入力シート!BF59)</f>
        <v/>
      </c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5"/>
    </row>
    <row r="94" spans="1:47" x14ac:dyDescent="0.4">
      <c r="B94" s="221" t="str">
        <f>IF(入力シート!D60="","",入力シート!D60)</f>
        <v/>
      </c>
      <c r="C94" s="222"/>
      <c r="D94" s="222"/>
      <c r="E94" s="222"/>
      <c r="F94" s="222"/>
      <c r="G94" s="222"/>
      <c r="H94" s="222"/>
      <c r="I94" s="222"/>
      <c r="J94" s="222"/>
      <c r="K94" s="223"/>
      <c r="L94" s="233" t="str">
        <f>IF(入力シート!BF60="","",入力シート!BF60)</f>
        <v/>
      </c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5"/>
    </row>
    <row r="95" spans="1:47" x14ac:dyDescent="0.4">
      <c r="B95" s="221" t="str">
        <f>IF(入力シート!D61="","",入力シート!D61)</f>
        <v/>
      </c>
      <c r="C95" s="222"/>
      <c r="D95" s="222"/>
      <c r="E95" s="222"/>
      <c r="F95" s="222"/>
      <c r="G95" s="222"/>
      <c r="H95" s="222"/>
      <c r="I95" s="222"/>
      <c r="J95" s="222"/>
      <c r="K95" s="223"/>
      <c r="L95" s="233" t="str">
        <f>IF(入力シート!BF61="","",入力シート!BF61)</f>
        <v/>
      </c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5"/>
    </row>
    <row r="96" spans="1:47" x14ac:dyDescent="0.4">
      <c r="B96" s="221" t="str">
        <f>IF(入力シート!D62="","",入力シート!D62)</f>
        <v/>
      </c>
      <c r="C96" s="222"/>
      <c r="D96" s="222"/>
      <c r="E96" s="222"/>
      <c r="F96" s="222"/>
      <c r="G96" s="222"/>
      <c r="H96" s="222"/>
      <c r="I96" s="222"/>
      <c r="J96" s="222"/>
      <c r="K96" s="223"/>
      <c r="L96" s="233" t="str">
        <f>IF(入力シート!BF62="","",入力シート!BF62)</f>
        <v/>
      </c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5"/>
    </row>
    <row r="97" spans="1:47" x14ac:dyDescent="0.4">
      <c r="B97" s="221" t="str">
        <f>IF(入力シート!D63="","",入力シート!D63)</f>
        <v/>
      </c>
      <c r="C97" s="222"/>
      <c r="D97" s="222"/>
      <c r="E97" s="222"/>
      <c r="F97" s="222"/>
      <c r="G97" s="222"/>
      <c r="H97" s="222"/>
      <c r="I97" s="222"/>
      <c r="J97" s="222"/>
      <c r="K97" s="223"/>
      <c r="L97" s="233" t="str">
        <f>IF(入力シート!BF63="","",入力シート!BF63)</f>
        <v/>
      </c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5"/>
    </row>
    <row r="98" spans="1:47" x14ac:dyDescent="0.4">
      <c r="B98" s="221" t="str">
        <f>IF(入力シート!D64="","",入力シート!D64)</f>
        <v/>
      </c>
      <c r="C98" s="222"/>
      <c r="D98" s="222"/>
      <c r="E98" s="222"/>
      <c r="F98" s="222"/>
      <c r="G98" s="222"/>
      <c r="H98" s="222"/>
      <c r="I98" s="222"/>
      <c r="J98" s="222"/>
      <c r="K98" s="223"/>
      <c r="L98" s="233" t="str">
        <f>IF(入力シート!BF64="","",入力シート!BF64)</f>
        <v/>
      </c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5"/>
    </row>
    <row r="99" spans="1:47" ht="16.5" thickBot="1" x14ac:dyDescent="0.45">
      <c r="B99" s="227" t="str">
        <f>IF(入力シート!D65="","",入力シート!D65)</f>
        <v/>
      </c>
      <c r="C99" s="228"/>
      <c r="D99" s="228"/>
      <c r="E99" s="228"/>
      <c r="F99" s="228"/>
      <c r="G99" s="228"/>
      <c r="H99" s="228"/>
      <c r="I99" s="228"/>
      <c r="J99" s="228"/>
      <c r="K99" s="229"/>
      <c r="L99" s="230" t="str">
        <f>IF(入力シート!BF65="","",入力シート!BF65)</f>
        <v/>
      </c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  <c r="AR99" s="231"/>
      <c r="AS99" s="231"/>
      <c r="AT99" s="231"/>
      <c r="AU99" s="232"/>
    </row>
    <row r="100" spans="1:47" x14ac:dyDescent="0.4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</row>
    <row r="101" spans="1:47" ht="16.5" thickBot="1" x14ac:dyDescent="0.45">
      <c r="A101" s="12" t="s">
        <v>290</v>
      </c>
    </row>
    <row r="102" spans="1:47" x14ac:dyDescent="0.4">
      <c r="B102" s="217" t="s">
        <v>39</v>
      </c>
      <c r="C102" s="218"/>
      <c r="D102" s="218"/>
      <c r="E102" s="218"/>
      <c r="F102" s="218"/>
      <c r="G102" s="218"/>
      <c r="H102" s="218"/>
      <c r="I102" s="218"/>
      <c r="J102" s="218"/>
      <c r="K102" s="219"/>
      <c r="L102" s="220" t="s">
        <v>42</v>
      </c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2"/>
    </row>
    <row r="103" spans="1:47" x14ac:dyDescent="0.4">
      <c r="B103" s="221" t="str">
        <f>IF(入力シート!D79="","",入力シート!D79)</f>
        <v/>
      </c>
      <c r="C103" s="222"/>
      <c r="D103" s="222"/>
      <c r="E103" s="222"/>
      <c r="F103" s="222"/>
      <c r="G103" s="222"/>
      <c r="H103" s="222"/>
      <c r="I103" s="222"/>
      <c r="J103" s="222"/>
      <c r="K103" s="223"/>
      <c r="L103" s="224" t="str">
        <f>IF(入力シート!BH79="","",入力シート!BH79)</f>
        <v/>
      </c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  <c r="AT103" s="225"/>
      <c r="AU103" s="226"/>
    </row>
    <row r="104" spans="1:47" x14ac:dyDescent="0.4">
      <c r="B104" s="221" t="str">
        <f>IF(入力シート!D80="","",入力シート!D80)</f>
        <v/>
      </c>
      <c r="C104" s="222"/>
      <c r="D104" s="222"/>
      <c r="E104" s="222"/>
      <c r="F104" s="222"/>
      <c r="G104" s="222"/>
      <c r="H104" s="222"/>
      <c r="I104" s="222"/>
      <c r="J104" s="222"/>
      <c r="K104" s="223"/>
      <c r="L104" s="224" t="str">
        <f>IF(入力シート!BH80="","",入力シート!BH80)</f>
        <v/>
      </c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6"/>
    </row>
    <row r="105" spans="1:47" x14ac:dyDescent="0.4">
      <c r="B105" s="221" t="str">
        <f>IF(入力シート!D81="","",入力シート!D81)</f>
        <v/>
      </c>
      <c r="C105" s="222"/>
      <c r="D105" s="222"/>
      <c r="E105" s="222"/>
      <c r="F105" s="222"/>
      <c r="G105" s="222"/>
      <c r="H105" s="222"/>
      <c r="I105" s="222"/>
      <c r="J105" s="222"/>
      <c r="K105" s="223"/>
      <c r="L105" s="224" t="str">
        <f>IF(入力シート!BH81="","",入力シート!BH81)</f>
        <v/>
      </c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6"/>
    </row>
    <row r="106" spans="1:47" x14ac:dyDescent="0.4">
      <c r="B106" s="221" t="str">
        <f>IF(入力シート!D82="","",入力シート!D82)</f>
        <v/>
      </c>
      <c r="C106" s="222"/>
      <c r="D106" s="222"/>
      <c r="E106" s="222"/>
      <c r="F106" s="222"/>
      <c r="G106" s="222"/>
      <c r="H106" s="222"/>
      <c r="I106" s="222"/>
      <c r="J106" s="222"/>
      <c r="K106" s="223"/>
      <c r="L106" s="224" t="str">
        <f>IF(入力シート!BH82="","",入力シート!BH82)</f>
        <v/>
      </c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6"/>
    </row>
    <row r="107" spans="1:47" ht="16.5" thickBot="1" x14ac:dyDescent="0.45">
      <c r="B107" s="227" t="str">
        <f>IF(入力シート!D83="","",入力シート!D83)</f>
        <v/>
      </c>
      <c r="C107" s="228"/>
      <c r="D107" s="228"/>
      <c r="E107" s="228"/>
      <c r="F107" s="228"/>
      <c r="G107" s="228"/>
      <c r="H107" s="228"/>
      <c r="I107" s="228"/>
      <c r="J107" s="228"/>
      <c r="K107" s="229"/>
      <c r="L107" s="230" t="str">
        <f>IF(入力シート!BH83="","",入力シート!BH83)</f>
        <v/>
      </c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2"/>
    </row>
    <row r="108" spans="1:47" x14ac:dyDescent="0.4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</row>
    <row r="109" spans="1:47" ht="16.5" thickBot="1" x14ac:dyDescent="0.45">
      <c r="A109" s="12" t="s">
        <v>43</v>
      </c>
    </row>
    <row r="110" spans="1:47" x14ac:dyDescent="0.4">
      <c r="B110" s="180" t="s">
        <v>44</v>
      </c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2"/>
      <c r="W110" s="180" t="s">
        <v>45</v>
      </c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2"/>
      <c r="AM110" s="180" t="s">
        <v>46</v>
      </c>
      <c r="AN110" s="181"/>
      <c r="AO110" s="181"/>
      <c r="AP110" s="181"/>
      <c r="AQ110" s="181"/>
      <c r="AR110" s="181"/>
      <c r="AS110" s="181"/>
      <c r="AT110" s="181"/>
      <c r="AU110" s="182"/>
    </row>
    <row r="111" spans="1:47" x14ac:dyDescent="0.4">
      <c r="B111" s="152" t="s">
        <v>47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85"/>
      <c r="P111" s="153" t="s">
        <v>48</v>
      </c>
      <c r="Q111" s="153"/>
      <c r="R111" s="153"/>
      <c r="S111" s="153"/>
      <c r="T111" s="153"/>
      <c r="U111" s="153"/>
      <c r="V111" s="186"/>
      <c r="W111" s="187" t="s">
        <v>47</v>
      </c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9"/>
      <c r="AH111" s="190" t="s">
        <v>48</v>
      </c>
      <c r="AI111" s="153"/>
      <c r="AJ111" s="153"/>
      <c r="AK111" s="153"/>
      <c r="AL111" s="186"/>
      <c r="AM111" s="191"/>
      <c r="AN111" s="192"/>
      <c r="AO111" s="192"/>
      <c r="AP111" s="192"/>
      <c r="AQ111" s="192"/>
      <c r="AR111" s="192"/>
      <c r="AS111" s="192"/>
      <c r="AT111" s="192"/>
      <c r="AU111" s="193"/>
    </row>
    <row r="112" spans="1:47" x14ac:dyDescent="0.4">
      <c r="B112" s="197" t="s">
        <v>49</v>
      </c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9"/>
      <c r="P112" s="200" t="str">
        <f>W81</f>
        <v/>
      </c>
      <c r="Q112" s="200"/>
      <c r="R112" s="200"/>
      <c r="S112" s="200"/>
      <c r="T112" s="200"/>
      <c r="U112" s="200"/>
      <c r="V112" s="201"/>
      <c r="W112" s="211" t="s">
        <v>50</v>
      </c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3"/>
      <c r="AH112" s="214">
        <f>W6</f>
        <v>0</v>
      </c>
      <c r="AI112" s="215"/>
      <c r="AJ112" s="215"/>
      <c r="AK112" s="215"/>
      <c r="AL112" s="216"/>
      <c r="AM112" s="194"/>
      <c r="AN112" s="195"/>
      <c r="AO112" s="195"/>
      <c r="AP112" s="195"/>
      <c r="AQ112" s="195"/>
      <c r="AR112" s="195"/>
      <c r="AS112" s="195"/>
      <c r="AT112" s="195"/>
      <c r="AU112" s="196"/>
    </row>
    <row r="113" spans="1:47" x14ac:dyDescent="0.4">
      <c r="B113" s="197" t="s">
        <v>51</v>
      </c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9"/>
      <c r="P113" s="200" t="str">
        <f>AA81</f>
        <v/>
      </c>
      <c r="Q113" s="200"/>
      <c r="R113" s="200"/>
      <c r="S113" s="200"/>
      <c r="T113" s="200"/>
      <c r="U113" s="200"/>
      <c r="V113" s="201"/>
      <c r="W113" s="197" t="s">
        <v>52</v>
      </c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9"/>
      <c r="AH113" s="141">
        <f>W23</f>
        <v>0</v>
      </c>
      <c r="AI113" s="142"/>
      <c r="AJ113" s="142"/>
      <c r="AK113" s="142"/>
      <c r="AL113" s="202"/>
      <c r="AM113" s="194"/>
      <c r="AN113" s="195"/>
      <c r="AO113" s="195"/>
      <c r="AP113" s="195"/>
      <c r="AQ113" s="195"/>
      <c r="AR113" s="195"/>
      <c r="AS113" s="195"/>
      <c r="AT113" s="195"/>
      <c r="AU113" s="196"/>
    </row>
    <row r="114" spans="1:47" x14ac:dyDescent="0.4">
      <c r="B114" s="94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5"/>
      <c r="P114" s="58"/>
      <c r="Q114" s="58"/>
      <c r="R114" s="58"/>
      <c r="S114" s="58"/>
      <c r="T114" s="58"/>
      <c r="U114" s="58"/>
      <c r="V114" s="81"/>
      <c r="W114" s="197" t="s">
        <v>53</v>
      </c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9"/>
      <c r="AH114" s="141">
        <f>W35</f>
        <v>0</v>
      </c>
      <c r="AI114" s="142"/>
      <c r="AJ114" s="142"/>
      <c r="AK114" s="142"/>
      <c r="AL114" s="202"/>
      <c r="AM114" s="194"/>
      <c r="AN114" s="195"/>
      <c r="AO114" s="195"/>
      <c r="AP114" s="195"/>
      <c r="AQ114" s="195"/>
      <c r="AR114" s="195"/>
      <c r="AS114" s="195"/>
      <c r="AT114" s="195"/>
      <c r="AU114" s="196"/>
    </row>
    <row r="115" spans="1:47" x14ac:dyDescent="0.4">
      <c r="B115" s="96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/>
      <c r="P115" s="59"/>
      <c r="Q115" s="60"/>
      <c r="R115" s="60"/>
      <c r="S115" s="60"/>
      <c r="T115" s="60"/>
      <c r="U115" s="60"/>
      <c r="V115" s="97"/>
      <c r="W115" s="197" t="s">
        <v>54</v>
      </c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9"/>
      <c r="AH115" s="141">
        <f>W42</f>
        <v>0</v>
      </c>
      <c r="AI115" s="142"/>
      <c r="AJ115" s="142"/>
      <c r="AK115" s="142"/>
      <c r="AL115" s="202"/>
      <c r="AM115" s="194"/>
      <c r="AN115" s="195"/>
      <c r="AO115" s="195"/>
      <c r="AP115" s="195"/>
      <c r="AQ115" s="195"/>
      <c r="AR115" s="195"/>
      <c r="AS115" s="195"/>
      <c r="AT115" s="195"/>
      <c r="AU115" s="196"/>
    </row>
    <row r="116" spans="1:47" x14ac:dyDescent="0.4">
      <c r="B116" s="203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5"/>
      <c r="P116" s="206"/>
      <c r="Q116" s="206"/>
      <c r="R116" s="206"/>
      <c r="S116" s="206"/>
      <c r="T116" s="206"/>
      <c r="U116" s="206"/>
      <c r="V116" s="207"/>
      <c r="W116" s="203" t="s">
        <v>55</v>
      </c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5"/>
      <c r="AH116" s="208">
        <f>W49</f>
        <v>0</v>
      </c>
      <c r="AI116" s="209"/>
      <c r="AJ116" s="209"/>
      <c r="AK116" s="209"/>
      <c r="AL116" s="210"/>
      <c r="AM116" s="194"/>
      <c r="AN116" s="195"/>
      <c r="AO116" s="195"/>
      <c r="AP116" s="195"/>
      <c r="AQ116" s="195"/>
      <c r="AR116" s="195"/>
      <c r="AS116" s="195"/>
      <c r="AT116" s="195"/>
      <c r="AU116" s="196"/>
    </row>
    <row r="117" spans="1:47" ht="16.5" thickBot="1" x14ac:dyDescent="0.45">
      <c r="B117" s="168" t="s">
        <v>56</v>
      </c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70"/>
      <c r="P117" s="171">
        <f>SUM(P112:V115)</f>
        <v>0</v>
      </c>
      <c r="Q117" s="171"/>
      <c r="R117" s="171"/>
      <c r="S117" s="171"/>
      <c r="T117" s="171"/>
      <c r="U117" s="171"/>
      <c r="V117" s="172"/>
      <c r="W117" s="173" t="s">
        <v>57</v>
      </c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5"/>
      <c r="AH117" s="176">
        <f>SUM(AH112:AL116)</f>
        <v>0</v>
      </c>
      <c r="AI117" s="174"/>
      <c r="AJ117" s="174"/>
      <c r="AK117" s="174"/>
      <c r="AL117" s="177"/>
      <c r="AM117" s="178">
        <f>P117-AH117</f>
        <v>0</v>
      </c>
      <c r="AN117" s="178"/>
      <c r="AO117" s="178"/>
      <c r="AP117" s="178"/>
      <c r="AQ117" s="178"/>
      <c r="AR117" s="178"/>
      <c r="AS117" s="178"/>
      <c r="AT117" s="178"/>
      <c r="AU117" s="179"/>
    </row>
    <row r="118" spans="1:47" x14ac:dyDescent="0.4">
      <c r="B118" s="40"/>
      <c r="C118" s="40"/>
      <c r="D118" s="40"/>
      <c r="E118" s="40"/>
      <c r="F118" s="40"/>
      <c r="G118" s="40"/>
      <c r="H118" s="40"/>
      <c r="I118" s="40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</row>
    <row r="119" spans="1:47" ht="16.5" thickBot="1" x14ac:dyDescent="0.45">
      <c r="A119" s="12" t="s">
        <v>58</v>
      </c>
    </row>
    <row r="120" spans="1:47" x14ac:dyDescent="0.4">
      <c r="B120" s="180" t="s">
        <v>59</v>
      </c>
      <c r="C120" s="181"/>
      <c r="D120" s="181"/>
      <c r="E120" s="181"/>
      <c r="F120" s="181"/>
      <c r="G120" s="181"/>
      <c r="H120" s="181"/>
      <c r="I120" s="182"/>
      <c r="J120" s="183">
        <f>入力シート!L137</f>
        <v>0</v>
      </c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4"/>
    </row>
    <row r="121" spans="1:47" ht="16.5" thickBot="1" x14ac:dyDescent="0.45">
      <c r="B121" s="147" t="s">
        <v>60</v>
      </c>
      <c r="C121" s="148"/>
      <c r="D121" s="148"/>
      <c r="E121" s="148"/>
      <c r="F121" s="148"/>
      <c r="G121" s="148"/>
      <c r="H121" s="148"/>
      <c r="I121" s="157"/>
      <c r="J121" s="158">
        <f>入力シート!L138</f>
        <v>0</v>
      </c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9"/>
    </row>
    <row r="122" spans="1:47" x14ac:dyDescent="0.4">
      <c r="B122" s="160"/>
      <c r="C122" s="161"/>
      <c r="D122" s="161"/>
      <c r="E122" s="161"/>
      <c r="F122" s="161"/>
      <c r="G122" s="161"/>
      <c r="H122" s="161"/>
      <c r="I122" s="161"/>
      <c r="J122" s="162" t="s">
        <v>61</v>
      </c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4" t="s">
        <v>62</v>
      </c>
      <c r="Y122" s="164"/>
      <c r="Z122" s="164"/>
      <c r="AA122" s="164"/>
      <c r="AB122" s="164"/>
      <c r="AC122" s="164"/>
      <c r="AD122" s="164" t="s">
        <v>63</v>
      </c>
      <c r="AE122" s="164"/>
      <c r="AF122" s="164"/>
      <c r="AG122" s="164"/>
      <c r="AH122" s="165" t="s">
        <v>64</v>
      </c>
      <c r="AI122" s="165"/>
      <c r="AJ122" s="165"/>
      <c r="AK122" s="165"/>
      <c r="AL122" s="165"/>
      <c r="AM122" s="166" t="s">
        <v>65</v>
      </c>
      <c r="AN122" s="163"/>
      <c r="AO122" s="163"/>
      <c r="AP122" s="163"/>
      <c r="AQ122" s="163"/>
      <c r="AR122" s="163"/>
      <c r="AS122" s="163"/>
      <c r="AT122" s="163"/>
      <c r="AU122" s="167"/>
    </row>
    <row r="123" spans="1:47" ht="24.75" x14ac:dyDescent="0.35">
      <c r="B123" s="152" t="s">
        <v>66</v>
      </c>
      <c r="C123" s="153"/>
      <c r="D123" s="153"/>
      <c r="E123" s="153"/>
      <c r="F123" s="153"/>
      <c r="G123" s="153"/>
      <c r="H123" s="153"/>
      <c r="I123" s="153"/>
      <c r="J123" s="154">
        <f>入力シート!L140</f>
        <v>0</v>
      </c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>
        <f>入力シート!V140</f>
        <v>0</v>
      </c>
      <c r="Y123" s="155"/>
      <c r="Z123" s="155"/>
      <c r="AA123" s="155"/>
      <c r="AB123" s="155"/>
      <c r="AC123" s="155"/>
      <c r="AD123" s="155">
        <f>入力シート!AA140</f>
        <v>0</v>
      </c>
      <c r="AE123" s="155" ph="1"/>
      <c r="AF123" s="155" ph="1"/>
      <c r="AG123" s="155" ph="1"/>
      <c r="AH123" s="155">
        <f>入力シート!AH140</f>
        <v>0</v>
      </c>
      <c r="AI123" s="155"/>
      <c r="AJ123" s="155"/>
      <c r="AK123" s="155"/>
      <c r="AL123" s="155"/>
      <c r="AM123" s="155">
        <f>入力シート!AM140</f>
        <v>0</v>
      </c>
      <c r="AN123" s="155"/>
      <c r="AO123" s="155"/>
      <c r="AP123" s="155"/>
      <c r="AQ123" s="155"/>
      <c r="AR123" s="155"/>
      <c r="AS123" s="155"/>
      <c r="AT123" s="155"/>
      <c r="AU123" s="156"/>
    </row>
    <row r="124" spans="1:47" ht="25.5" thickBot="1" x14ac:dyDescent="0.4">
      <c r="B124" s="147" t="s">
        <v>67</v>
      </c>
      <c r="C124" s="148"/>
      <c r="D124" s="148"/>
      <c r="E124" s="148"/>
      <c r="F124" s="148"/>
      <c r="G124" s="148"/>
      <c r="H124" s="148"/>
      <c r="I124" s="148"/>
      <c r="J124" s="149">
        <f>入力シート!L141</f>
        <v>0</v>
      </c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>
        <f>入力シート!V141</f>
        <v>0</v>
      </c>
      <c r="Y124" s="150"/>
      <c r="Z124" s="150"/>
      <c r="AA124" s="150"/>
      <c r="AB124" s="150"/>
      <c r="AC124" s="150"/>
      <c r="AD124" s="150">
        <f>入力シート!AA141</f>
        <v>0</v>
      </c>
      <c r="AE124" s="150" ph="1"/>
      <c r="AF124" s="150" ph="1"/>
      <c r="AG124" s="150" ph="1"/>
      <c r="AH124" s="150">
        <f>入力シート!AH141</f>
        <v>0</v>
      </c>
      <c r="AI124" s="150"/>
      <c r="AJ124" s="150"/>
      <c r="AK124" s="150"/>
      <c r="AL124" s="150"/>
      <c r="AM124" s="150">
        <f>入力シート!AM141</f>
        <v>0</v>
      </c>
      <c r="AN124" s="150"/>
      <c r="AO124" s="150"/>
      <c r="AP124" s="150"/>
      <c r="AQ124" s="150"/>
      <c r="AR124" s="150"/>
      <c r="AS124" s="150"/>
      <c r="AT124" s="150"/>
      <c r="AU124" s="151"/>
    </row>
    <row r="130" spans="31:33" ht="24.75" x14ac:dyDescent="0.35">
      <c r="AE130" s="12" ph="1"/>
      <c r="AF130" s="12" ph="1"/>
      <c r="AG130" s="12" ph="1"/>
    </row>
    <row r="131" spans="31:33" ht="24.75" x14ac:dyDescent="0.35">
      <c r="AE131" s="12" ph="1"/>
      <c r="AF131" s="12" ph="1"/>
      <c r="AG131" s="12" ph="1"/>
    </row>
    <row r="136" spans="31:33" ht="24.75" x14ac:dyDescent="0.35">
      <c r="AE136" s="12" ph="1"/>
      <c r="AF136" s="12" ph="1"/>
      <c r="AG136" s="12" ph="1"/>
    </row>
    <row r="137" spans="31:33" ht="24.75" x14ac:dyDescent="0.35">
      <c r="AE137" s="12" ph="1"/>
      <c r="AF137" s="12" ph="1"/>
      <c r="AG137" s="12" ph="1"/>
    </row>
    <row r="138" spans="31:33" ht="24.75" x14ac:dyDescent="0.35">
      <c r="AE138" s="12" ph="1"/>
      <c r="AF138" s="12" ph="1"/>
      <c r="AG138" s="12" ph="1"/>
    </row>
    <row r="139" spans="31:33" ht="24.75" x14ac:dyDescent="0.35">
      <c r="AE139" s="12" ph="1"/>
      <c r="AF139" s="12" ph="1"/>
      <c r="AG139" s="12" ph="1"/>
    </row>
    <row r="140" spans="31:33" ht="24.75" x14ac:dyDescent="0.35">
      <c r="AE140" s="12" ph="1"/>
      <c r="AF140" s="12" ph="1"/>
      <c r="AG140" s="12" ph="1"/>
    </row>
    <row r="141" spans="31:33" ht="24.75" x14ac:dyDescent="0.35">
      <c r="AE141" s="12" ph="1"/>
      <c r="AF141" s="12" ph="1"/>
      <c r="AG141" s="12" ph="1"/>
    </row>
    <row r="142" spans="31:33" ht="24.75" x14ac:dyDescent="0.35">
      <c r="AE142" s="12" ph="1"/>
      <c r="AF142" s="12" ph="1"/>
      <c r="AG142" s="12" ph="1"/>
    </row>
    <row r="143" spans="31:33" ht="24.75" x14ac:dyDescent="0.35">
      <c r="AE143" s="12" ph="1"/>
      <c r="AF143" s="12" ph="1"/>
      <c r="AG143" s="12" ph="1"/>
    </row>
    <row r="144" spans="31:33" ht="24.75" x14ac:dyDescent="0.35">
      <c r="AE144" s="12" ph="1"/>
      <c r="AF144" s="12" ph="1"/>
      <c r="AG144" s="12" ph="1"/>
    </row>
    <row r="145" spans="31:33" ht="24.75" x14ac:dyDescent="0.35">
      <c r="AE145" s="12" ph="1"/>
      <c r="AF145" s="12" ph="1"/>
      <c r="AG145" s="12" ph="1"/>
    </row>
    <row r="146" spans="31:33" ht="24.75" x14ac:dyDescent="0.35">
      <c r="AE146" s="12" ph="1"/>
      <c r="AF146" s="12" ph="1"/>
      <c r="AG146" s="12" ph="1"/>
    </row>
    <row r="147" spans="31:33" ht="24.75" x14ac:dyDescent="0.35">
      <c r="AE147" s="12" ph="1"/>
      <c r="AF147" s="12" ph="1"/>
      <c r="AG147" s="12" ph="1"/>
    </row>
    <row r="152" spans="31:33" ht="24.75" x14ac:dyDescent="0.35">
      <c r="AE152" s="12" ph="1"/>
      <c r="AF152" s="12" ph="1"/>
      <c r="AG152" s="12" ph="1"/>
    </row>
    <row r="153" spans="31:33" ht="24.75" x14ac:dyDescent="0.35">
      <c r="AE153" s="12" ph="1"/>
      <c r="AF153" s="12" ph="1"/>
      <c r="AG153" s="12" ph="1"/>
    </row>
    <row r="154" spans="31:33" ht="24.75" x14ac:dyDescent="0.35">
      <c r="AE154" s="12" ph="1"/>
      <c r="AF154" s="12" ph="1"/>
      <c r="AG154" s="12" ph="1"/>
    </row>
  </sheetData>
  <sheetProtection sheet="1" selectLockedCells="1" selectUnlockedCells="1"/>
  <mergeCells count="684">
    <mergeCell ref="AE67:AG67"/>
    <mergeCell ref="AE68:AG68"/>
    <mergeCell ref="AE77:AG77"/>
    <mergeCell ref="AE78:AG78"/>
    <mergeCell ref="N86:O86"/>
    <mergeCell ref="N85:O85"/>
    <mergeCell ref="AQ86:AR86"/>
    <mergeCell ref="AT85:AU85"/>
    <mergeCell ref="AQ85:AS85"/>
    <mergeCell ref="AO85:AP85"/>
    <mergeCell ref="AH68:AU68"/>
    <mergeCell ref="AH77:AU77"/>
    <mergeCell ref="AH78:AU78"/>
    <mergeCell ref="AE81:AF81"/>
    <mergeCell ref="AH81:AU81"/>
    <mergeCell ref="W77:Z77"/>
    <mergeCell ref="W78:Z78"/>
    <mergeCell ref="U78:V78"/>
    <mergeCell ref="K84:V84"/>
    <mergeCell ref="AA79:AD79"/>
    <mergeCell ref="C68:K68"/>
    <mergeCell ref="C77:K77"/>
    <mergeCell ref="C79:K79"/>
    <mergeCell ref="AA78:AD78"/>
    <mergeCell ref="AA66:AD66"/>
    <mergeCell ref="AH66:AU66"/>
    <mergeCell ref="AE50:AG50"/>
    <mergeCell ref="AE51:AG51"/>
    <mergeCell ref="AE52:AG52"/>
    <mergeCell ref="AE53:AG53"/>
    <mergeCell ref="AE54:AG54"/>
    <mergeCell ref="AE55:AG55"/>
    <mergeCell ref="AE56:AG56"/>
    <mergeCell ref="AE57:AG57"/>
    <mergeCell ref="AE58:AG58"/>
    <mergeCell ref="AE59:AG59"/>
    <mergeCell ref="AE60:AG60"/>
    <mergeCell ref="AE61:AG61"/>
    <mergeCell ref="AE62:AG62"/>
    <mergeCell ref="AE63:AG63"/>
    <mergeCell ref="AE64:AG64"/>
    <mergeCell ref="AE65:AG65"/>
    <mergeCell ref="AH58:AU58"/>
    <mergeCell ref="AE66:AG66"/>
    <mergeCell ref="AH56:AU56"/>
    <mergeCell ref="AH57:AU57"/>
    <mergeCell ref="AH55:AU55"/>
    <mergeCell ref="AA58:AD58"/>
    <mergeCell ref="L46:O46"/>
    <mergeCell ref="P46:S46"/>
    <mergeCell ref="U46:V46"/>
    <mergeCell ref="W46:Z46"/>
    <mergeCell ref="AA46:AD46"/>
    <mergeCell ref="AE46:AG46"/>
    <mergeCell ref="L45:O45"/>
    <mergeCell ref="P45:S45"/>
    <mergeCell ref="U45:V45"/>
    <mergeCell ref="W45:Z45"/>
    <mergeCell ref="AA45:AD45"/>
    <mergeCell ref="AE45:AG45"/>
    <mergeCell ref="L44:O44"/>
    <mergeCell ref="P44:S44"/>
    <mergeCell ref="U44:V44"/>
    <mergeCell ref="W44:Z44"/>
    <mergeCell ref="AA44:AD44"/>
    <mergeCell ref="AP43:AU43"/>
    <mergeCell ref="AP42:AU42"/>
    <mergeCell ref="AH43:AO43"/>
    <mergeCell ref="AH42:AO42"/>
    <mergeCell ref="AE43:AG43"/>
    <mergeCell ref="AE44:AG44"/>
    <mergeCell ref="AH44:AO44"/>
    <mergeCell ref="AP44:AU44"/>
    <mergeCell ref="AH27:AL27"/>
    <mergeCell ref="AM27:AU27"/>
    <mergeCell ref="AH28:AL28"/>
    <mergeCell ref="AM28:AU28"/>
    <mergeCell ref="AH29:AL29"/>
    <mergeCell ref="AM29:AU29"/>
    <mergeCell ref="AH30:AL30"/>
    <mergeCell ref="AM30:AU30"/>
    <mergeCell ref="AE36:AG36"/>
    <mergeCell ref="AH36:AL36"/>
    <mergeCell ref="AM36:AP36"/>
    <mergeCell ref="AQ36:AU36"/>
    <mergeCell ref="AH32:AL32"/>
    <mergeCell ref="AM32:AU32"/>
    <mergeCell ref="AH33:AL33"/>
    <mergeCell ref="AM33:AU33"/>
    <mergeCell ref="AE24:AG24"/>
    <mergeCell ref="AE33:AG33"/>
    <mergeCell ref="AE32:AG32"/>
    <mergeCell ref="AE31:AG31"/>
    <mergeCell ref="AE30:AG30"/>
    <mergeCell ref="AE29:AG29"/>
    <mergeCell ref="AE28:AG28"/>
    <mergeCell ref="AE27:AG27"/>
    <mergeCell ref="AE26:AG26"/>
    <mergeCell ref="AE25:AG25"/>
    <mergeCell ref="AE37:AG37"/>
    <mergeCell ref="AE38:AG38"/>
    <mergeCell ref="L39:O39"/>
    <mergeCell ref="P39:S39"/>
    <mergeCell ref="U39:V39"/>
    <mergeCell ref="W39:Z39"/>
    <mergeCell ref="AA39:AD39"/>
    <mergeCell ref="AH39:AL39"/>
    <mergeCell ref="AM39:AP39"/>
    <mergeCell ref="AQ39:AU39"/>
    <mergeCell ref="W32:Z32"/>
    <mergeCell ref="AA32:AD32"/>
    <mergeCell ref="L33:O33"/>
    <mergeCell ref="P33:S33"/>
    <mergeCell ref="U33:V33"/>
    <mergeCell ref="W33:Z33"/>
    <mergeCell ref="AA33:AD33"/>
    <mergeCell ref="AA40:AD40"/>
    <mergeCell ref="AE39:AG39"/>
    <mergeCell ref="AE40:AG40"/>
    <mergeCell ref="AH37:AL37"/>
    <mergeCell ref="AM37:AP37"/>
    <mergeCell ref="AQ37:AU37"/>
    <mergeCell ref="AH38:AL38"/>
    <mergeCell ref="AM38:AP38"/>
    <mergeCell ref="AQ38:AU38"/>
    <mergeCell ref="AA36:AD36"/>
    <mergeCell ref="AA37:AD37"/>
    <mergeCell ref="L40:O40"/>
    <mergeCell ref="P40:S40"/>
    <mergeCell ref="U40:V40"/>
    <mergeCell ref="L38:O38"/>
    <mergeCell ref="P38:S38"/>
    <mergeCell ref="AM123:AU123"/>
    <mergeCell ref="AM122:AU122"/>
    <mergeCell ref="C27:K27"/>
    <mergeCell ref="L27:O27"/>
    <mergeCell ref="P27:S27"/>
    <mergeCell ref="U27:V27"/>
    <mergeCell ref="W20:Z2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W27:Z27"/>
    <mergeCell ref="AA27:AD27"/>
    <mergeCell ref="C28:K28"/>
    <mergeCell ref="L28:O28"/>
    <mergeCell ref="P28:S28"/>
    <mergeCell ref="U28:V28"/>
    <mergeCell ref="W28:Z28"/>
    <mergeCell ref="AA28:AD28"/>
    <mergeCell ref="W13:Z13"/>
    <mergeCell ref="W14:Z14"/>
    <mergeCell ref="W15:Z15"/>
    <mergeCell ref="W16:Z16"/>
    <mergeCell ref="W17:Z17"/>
    <mergeCell ref="W18:Z18"/>
    <mergeCell ref="W19:Z19"/>
    <mergeCell ref="AH122:AL122"/>
    <mergeCell ref="AH123:AL123"/>
    <mergeCell ref="J123:W123"/>
    <mergeCell ref="J122:W122"/>
    <mergeCell ref="C29:K29"/>
    <mergeCell ref="L29:O29"/>
    <mergeCell ref="P29:S29"/>
    <mergeCell ref="U29:V29"/>
    <mergeCell ref="W29:Z29"/>
    <mergeCell ref="AA29:AD29"/>
    <mergeCell ref="L30:O30"/>
    <mergeCell ref="P30:S30"/>
    <mergeCell ref="U30:V30"/>
    <mergeCell ref="W30:Z30"/>
    <mergeCell ref="AA30:AD30"/>
    <mergeCell ref="C31:K31"/>
    <mergeCell ref="L31:O31"/>
    <mergeCell ref="AH20:AU20"/>
    <mergeCell ref="P11:S11"/>
    <mergeCell ref="P12:S12"/>
    <mergeCell ref="P13:S13"/>
    <mergeCell ref="P14:S14"/>
    <mergeCell ref="P15:S15"/>
    <mergeCell ref="P16:S16"/>
    <mergeCell ref="P17:S17"/>
    <mergeCell ref="P18:S18"/>
    <mergeCell ref="P19:S19"/>
    <mergeCell ref="P20:S2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AA20:AD20"/>
    <mergeCell ref="W11:Z11"/>
    <mergeCell ref="W12:Z12"/>
    <mergeCell ref="AH11:AU11"/>
    <mergeCell ref="AH12:AU12"/>
    <mergeCell ref="AH13:AU13"/>
    <mergeCell ref="AH14:AU14"/>
    <mergeCell ref="AH15:AU15"/>
    <mergeCell ref="AH16:AU16"/>
    <mergeCell ref="AH17:AU17"/>
    <mergeCell ref="AH18:AU18"/>
    <mergeCell ref="AH19:AU19"/>
    <mergeCell ref="C20:K20"/>
    <mergeCell ref="L11:O11"/>
    <mergeCell ref="L12:O12"/>
    <mergeCell ref="L13:O13"/>
    <mergeCell ref="L14:O14"/>
    <mergeCell ref="L15:O15"/>
    <mergeCell ref="L16:O16"/>
    <mergeCell ref="L18:O18"/>
    <mergeCell ref="L19:O19"/>
    <mergeCell ref="L20:O20"/>
    <mergeCell ref="C11:K11"/>
    <mergeCell ref="C12:K12"/>
    <mergeCell ref="C13:K13"/>
    <mergeCell ref="C14:K14"/>
    <mergeCell ref="C15:K15"/>
    <mergeCell ref="C16:K16"/>
    <mergeCell ref="C17:K17"/>
    <mergeCell ref="C18:K18"/>
    <mergeCell ref="C19:K19"/>
    <mergeCell ref="AH59:AU59"/>
    <mergeCell ref="AH60:AU60"/>
    <mergeCell ref="AH61:AU61"/>
    <mergeCell ref="AH62:AU62"/>
    <mergeCell ref="AH63:AU63"/>
    <mergeCell ref="AH64:AU64"/>
    <mergeCell ref="AH65:AU65"/>
    <mergeCell ref="AH67:AU67"/>
    <mergeCell ref="AH79:AU79"/>
    <mergeCell ref="AA47:AD47"/>
    <mergeCell ref="W40:Z40"/>
    <mergeCell ref="AE47:AG47"/>
    <mergeCell ref="AH49:AU49"/>
    <mergeCell ref="AH50:AU50"/>
    <mergeCell ref="AH51:AU51"/>
    <mergeCell ref="AH52:AU52"/>
    <mergeCell ref="AH53:AU53"/>
    <mergeCell ref="AH54:AU54"/>
    <mergeCell ref="AH40:AL40"/>
    <mergeCell ref="AM40:AP40"/>
    <mergeCell ref="AQ40:AU40"/>
    <mergeCell ref="AH45:AO45"/>
    <mergeCell ref="AP45:AU45"/>
    <mergeCell ref="AH46:AO46"/>
    <mergeCell ref="AP46:AU46"/>
    <mergeCell ref="AH47:AO47"/>
    <mergeCell ref="AP47:AU47"/>
    <mergeCell ref="W50:Z50"/>
    <mergeCell ref="W51:Z51"/>
    <mergeCell ref="W52:Z52"/>
    <mergeCell ref="W65:Z65"/>
    <mergeCell ref="W67:Z67"/>
    <mergeCell ref="W68:Z68"/>
    <mergeCell ref="P59:S59"/>
    <mergeCell ref="P60:S60"/>
    <mergeCell ref="P61:S61"/>
    <mergeCell ref="P62:S62"/>
    <mergeCell ref="P63:S63"/>
    <mergeCell ref="P64:S64"/>
    <mergeCell ref="P65:S65"/>
    <mergeCell ref="P67:S67"/>
    <mergeCell ref="P68:S68"/>
    <mergeCell ref="P66:S66"/>
    <mergeCell ref="U66:V66"/>
    <mergeCell ref="W66:Z66"/>
    <mergeCell ref="W59:Z59"/>
    <mergeCell ref="U60:V60"/>
    <mergeCell ref="U61:V61"/>
    <mergeCell ref="U62:V62"/>
    <mergeCell ref="U63:V63"/>
    <mergeCell ref="U64:V64"/>
    <mergeCell ref="U65:V65"/>
    <mergeCell ref="U67:V67"/>
    <mergeCell ref="U68:V68"/>
    <mergeCell ref="U77:V77"/>
    <mergeCell ref="U51:V51"/>
    <mergeCell ref="U52:V52"/>
    <mergeCell ref="U53:V53"/>
    <mergeCell ref="U54:V54"/>
    <mergeCell ref="U55:V55"/>
    <mergeCell ref="U56:V56"/>
    <mergeCell ref="U57:V57"/>
    <mergeCell ref="U58:V58"/>
    <mergeCell ref="U59:V59"/>
    <mergeCell ref="L68:O68"/>
    <mergeCell ref="L77:O77"/>
    <mergeCell ref="L78:O78"/>
    <mergeCell ref="P50:S50"/>
    <mergeCell ref="P51:S51"/>
    <mergeCell ref="P52:S52"/>
    <mergeCell ref="P53:S53"/>
    <mergeCell ref="P54:S54"/>
    <mergeCell ref="P55:S55"/>
    <mergeCell ref="P56:S56"/>
    <mergeCell ref="P57:S57"/>
    <mergeCell ref="P58:S58"/>
    <mergeCell ref="L66:O66"/>
    <mergeCell ref="L51:O51"/>
    <mergeCell ref="P77:S77"/>
    <mergeCell ref="P78:S78"/>
    <mergeCell ref="C38:K38"/>
    <mergeCell ref="C43:K43"/>
    <mergeCell ref="C47:K47"/>
    <mergeCell ref="C50:K50"/>
    <mergeCell ref="C51:K51"/>
    <mergeCell ref="C30:K30"/>
    <mergeCell ref="C32:K32"/>
    <mergeCell ref="C45:K45"/>
    <mergeCell ref="C46:K46"/>
    <mergeCell ref="C33:K33"/>
    <mergeCell ref="C39:K39"/>
    <mergeCell ref="C44:K44"/>
    <mergeCell ref="C40:K40"/>
    <mergeCell ref="C8:K8"/>
    <mergeCell ref="L8:O8"/>
    <mergeCell ref="P8:S8"/>
    <mergeCell ref="U8:V8"/>
    <mergeCell ref="W8:Z8"/>
    <mergeCell ref="AH8:AU8"/>
    <mergeCell ref="C9:K9"/>
    <mergeCell ref="L9:O9"/>
    <mergeCell ref="P9:S9"/>
    <mergeCell ref="U9:V9"/>
    <mergeCell ref="W9:Z9"/>
    <mergeCell ref="AH9:AU9"/>
    <mergeCell ref="AA8:AD8"/>
    <mergeCell ref="AA9:AD9"/>
    <mergeCell ref="AA10:AD10"/>
    <mergeCell ref="AA21:AD21"/>
    <mergeCell ref="L17:O17"/>
    <mergeCell ref="B117:O117"/>
    <mergeCell ref="P117:V117"/>
    <mergeCell ref="AM117:AU117"/>
    <mergeCell ref="L10:O10"/>
    <mergeCell ref="P10:S10"/>
    <mergeCell ref="U10:V10"/>
    <mergeCell ref="W10:Z10"/>
    <mergeCell ref="AH10:AU10"/>
    <mergeCell ref="C21:K21"/>
    <mergeCell ref="L21:O21"/>
    <mergeCell ref="P21:S21"/>
    <mergeCell ref="U21:V21"/>
    <mergeCell ref="W21:Z21"/>
    <mergeCell ref="AH21:AU21"/>
    <mergeCell ref="C10:K10"/>
    <mergeCell ref="B112:O112"/>
    <mergeCell ref="P112:V112"/>
    <mergeCell ref="B113:O113"/>
    <mergeCell ref="C26:K26"/>
    <mergeCell ref="C36:K36"/>
    <mergeCell ref="C37:K37"/>
    <mergeCell ref="B124:I124"/>
    <mergeCell ref="P113:V113"/>
    <mergeCell ref="B123:I123"/>
    <mergeCell ref="B120:I120"/>
    <mergeCell ref="J120:AU120"/>
    <mergeCell ref="B121:I121"/>
    <mergeCell ref="J121:AU121"/>
    <mergeCell ref="B122:I122"/>
    <mergeCell ref="X122:AC122"/>
    <mergeCell ref="X123:AC123"/>
    <mergeCell ref="X124:AC124"/>
    <mergeCell ref="AD122:AG122"/>
    <mergeCell ref="AD124:AG124"/>
    <mergeCell ref="AD123:AG123"/>
    <mergeCell ref="W117:AG117"/>
    <mergeCell ref="B116:O116"/>
    <mergeCell ref="P116:V116"/>
    <mergeCell ref="AH114:AL114"/>
    <mergeCell ref="AH115:AL115"/>
    <mergeCell ref="AH116:AL116"/>
    <mergeCell ref="AH117:AL117"/>
    <mergeCell ref="AH124:AL124"/>
    <mergeCell ref="J124:W124"/>
    <mergeCell ref="AM124:AU124"/>
    <mergeCell ref="B89:K89"/>
    <mergeCell ref="L89:AU89"/>
    <mergeCell ref="B102:K102"/>
    <mergeCell ref="L102:AU102"/>
    <mergeCell ref="B110:V110"/>
    <mergeCell ref="W110:AL110"/>
    <mergeCell ref="AM110:AU110"/>
    <mergeCell ref="B111:O111"/>
    <mergeCell ref="P111:V111"/>
    <mergeCell ref="B90:K90"/>
    <mergeCell ref="L90:AU90"/>
    <mergeCell ref="B98:K98"/>
    <mergeCell ref="L98:AU98"/>
    <mergeCell ref="B99:K99"/>
    <mergeCell ref="L99:AU99"/>
    <mergeCell ref="B103:K103"/>
    <mergeCell ref="L103:AU103"/>
    <mergeCell ref="AM111:AU116"/>
    <mergeCell ref="B91:K91"/>
    <mergeCell ref="B95:K95"/>
    <mergeCell ref="L95:AU95"/>
    <mergeCell ref="B107:K107"/>
    <mergeCell ref="L107:AU107"/>
    <mergeCell ref="B96:K96"/>
    <mergeCell ref="W81:Z81"/>
    <mergeCell ref="AA81:AD81"/>
    <mergeCell ref="C52:K52"/>
    <mergeCell ref="C53:K53"/>
    <mergeCell ref="C54:K54"/>
    <mergeCell ref="C55:K55"/>
    <mergeCell ref="C56:K56"/>
    <mergeCell ref="C57:K57"/>
    <mergeCell ref="L50:O50"/>
    <mergeCell ref="L52:O52"/>
    <mergeCell ref="L53:O53"/>
    <mergeCell ref="L54:O54"/>
    <mergeCell ref="L55:O55"/>
    <mergeCell ref="L56:O56"/>
    <mergeCell ref="L57:O57"/>
    <mergeCell ref="L58:O58"/>
    <mergeCell ref="L59:O59"/>
    <mergeCell ref="L60:O60"/>
    <mergeCell ref="L61:O61"/>
    <mergeCell ref="L62:O62"/>
    <mergeCell ref="L63:O63"/>
    <mergeCell ref="L64:O64"/>
    <mergeCell ref="L65:O65"/>
    <mergeCell ref="L67:O67"/>
    <mergeCell ref="AA60:AD60"/>
    <mergeCell ref="AA61:AD61"/>
    <mergeCell ref="AA62:AD62"/>
    <mergeCell ref="AA63:AD63"/>
    <mergeCell ref="AA64:AD64"/>
    <mergeCell ref="AA65:AD65"/>
    <mergeCell ref="AA67:AD67"/>
    <mergeCell ref="L43:O43"/>
    <mergeCell ref="P43:S43"/>
    <mergeCell ref="U43:V43"/>
    <mergeCell ref="W43:Z43"/>
    <mergeCell ref="AA43:AD43"/>
    <mergeCell ref="AA59:AD59"/>
    <mergeCell ref="L47:O47"/>
    <mergeCell ref="P47:S47"/>
    <mergeCell ref="U47:V47"/>
    <mergeCell ref="W47:Z47"/>
    <mergeCell ref="W58:Z58"/>
    <mergeCell ref="W60:Z60"/>
    <mergeCell ref="W61:Z61"/>
    <mergeCell ref="W62:Z62"/>
    <mergeCell ref="W63:Z63"/>
    <mergeCell ref="W64:Z64"/>
    <mergeCell ref="U50:V50"/>
    <mergeCell ref="L26:O26"/>
    <mergeCell ref="P26:S26"/>
    <mergeCell ref="U26:V26"/>
    <mergeCell ref="W26:Z26"/>
    <mergeCell ref="L36:O36"/>
    <mergeCell ref="P36:S36"/>
    <mergeCell ref="U36:V36"/>
    <mergeCell ref="W36:Z36"/>
    <mergeCell ref="L37:O37"/>
    <mergeCell ref="P37:S37"/>
    <mergeCell ref="U37:V37"/>
    <mergeCell ref="W37:Z37"/>
    <mergeCell ref="P31:S31"/>
    <mergeCell ref="U31:V31"/>
    <mergeCell ref="W31:Z31"/>
    <mergeCell ref="P32:S32"/>
    <mergeCell ref="U32:V32"/>
    <mergeCell ref="AA31:AD31"/>
    <mergeCell ref="L32:O32"/>
    <mergeCell ref="AH26:AL26"/>
    <mergeCell ref="AM26:AU26"/>
    <mergeCell ref="W35:Z35"/>
    <mergeCell ref="C24:K24"/>
    <mergeCell ref="L24:O24"/>
    <mergeCell ref="P24:S24"/>
    <mergeCell ref="U24:V24"/>
    <mergeCell ref="W24:Z24"/>
    <mergeCell ref="AH24:AL24"/>
    <mergeCell ref="AM24:AU24"/>
    <mergeCell ref="C25:K25"/>
    <mergeCell ref="L25:O25"/>
    <mergeCell ref="P25:S25"/>
    <mergeCell ref="U25:V25"/>
    <mergeCell ref="W25:Z25"/>
    <mergeCell ref="AH25:AL25"/>
    <mergeCell ref="AM25:AU25"/>
    <mergeCell ref="AA24:AD24"/>
    <mergeCell ref="AA25:AD25"/>
    <mergeCell ref="AA26:AD26"/>
    <mergeCell ref="AH31:AL31"/>
    <mergeCell ref="AM31:AU31"/>
    <mergeCell ref="U6:V6"/>
    <mergeCell ref="W6:Z6"/>
    <mergeCell ref="AH6:AU6"/>
    <mergeCell ref="C7:K7"/>
    <mergeCell ref="L7:O7"/>
    <mergeCell ref="P7:S7"/>
    <mergeCell ref="U7:V7"/>
    <mergeCell ref="W7:Z7"/>
    <mergeCell ref="AH7:AU7"/>
    <mergeCell ref="AA7:AD7"/>
    <mergeCell ref="A1:D1"/>
    <mergeCell ref="A2:AU2"/>
    <mergeCell ref="B4:V4"/>
    <mergeCell ref="W4:AD4"/>
    <mergeCell ref="B5:K5"/>
    <mergeCell ref="L5:O5"/>
    <mergeCell ref="P5:V5"/>
    <mergeCell ref="W5:Z5"/>
    <mergeCell ref="AA5:AD5"/>
    <mergeCell ref="AH4:AU5"/>
    <mergeCell ref="AE4:AG5"/>
    <mergeCell ref="AH1:AU1"/>
    <mergeCell ref="AA1:AG1"/>
    <mergeCell ref="W23:Z23"/>
    <mergeCell ref="B6:K6"/>
    <mergeCell ref="L6:O6"/>
    <mergeCell ref="P6:S6"/>
    <mergeCell ref="W38:Z38"/>
    <mergeCell ref="U38:V38"/>
    <mergeCell ref="AA38:AD38"/>
    <mergeCell ref="AA68:AD68"/>
    <mergeCell ref="AA77:AD77"/>
    <mergeCell ref="W49:Z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W53:Z53"/>
    <mergeCell ref="W54:Z54"/>
    <mergeCell ref="W55:Z55"/>
    <mergeCell ref="W56:Z56"/>
    <mergeCell ref="W57:Z57"/>
    <mergeCell ref="W42:Z42"/>
    <mergeCell ref="C58:K58"/>
    <mergeCell ref="C59:K59"/>
    <mergeCell ref="C60:K60"/>
    <mergeCell ref="C61:K61"/>
    <mergeCell ref="C62:K62"/>
    <mergeCell ref="C63:K63"/>
    <mergeCell ref="C64:K64"/>
    <mergeCell ref="C65:K65"/>
    <mergeCell ref="C67:K67"/>
    <mergeCell ref="C66:K66"/>
    <mergeCell ref="C78:K78"/>
    <mergeCell ref="L79:O79"/>
    <mergeCell ref="P79:S79"/>
    <mergeCell ref="U79:V79"/>
    <mergeCell ref="W79:Z79"/>
    <mergeCell ref="C86:G86"/>
    <mergeCell ref="K86:M86"/>
    <mergeCell ref="AI86:AJ86"/>
    <mergeCell ref="AN86:AO86"/>
    <mergeCell ref="H86:J86"/>
    <mergeCell ref="AF86:AG86"/>
    <mergeCell ref="AD86:AE86"/>
    <mergeCell ref="T86:U86"/>
    <mergeCell ref="B85:F85"/>
    <mergeCell ref="G85:I85"/>
    <mergeCell ref="K85:M85"/>
    <mergeCell ref="W85:Y85"/>
    <mergeCell ref="W84:AH84"/>
    <mergeCell ref="Z85:AD85"/>
    <mergeCell ref="AI84:AU84"/>
    <mergeCell ref="B84:J84"/>
    <mergeCell ref="B81:K81"/>
    <mergeCell ref="L81:O81"/>
    <mergeCell ref="P81:V81"/>
    <mergeCell ref="B97:K97"/>
    <mergeCell ref="L97:AU97"/>
    <mergeCell ref="B104:K104"/>
    <mergeCell ref="L104:AU104"/>
    <mergeCell ref="B105:K105"/>
    <mergeCell ref="L105:AU105"/>
    <mergeCell ref="B106:K106"/>
    <mergeCell ref="L106:AU106"/>
    <mergeCell ref="L91:AU91"/>
    <mergeCell ref="B92:K92"/>
    <mergeCell ref="L92:AU92"/>
    <mergeCell ref="B93:K93"/>
    <mergeCell ref="L93:AU93"/>
    <mergeCell ref="B94:K94"/>
    <mergeCell ref="L96:AU96"/>
    <mergeCell ref="W111:AG111"/>
    <mergeCell ref="W112:AG112"/>
    <mergeCell ref="W116:AG116"/>
    <mergeCell ref="W113:AG113"/>
    <mergeCell ref="W114:AG114"/>
    <mergeCell ref="W115:AG115"/>
    <mergeCell ref="Q86:S86"/>
    <mergeCell ref="Z86:AB86"/>
    <mergeCell ref="L94:AU94"/>
    <mergeCell ref="W86:Y86"/>
    <mergeCell ref="AK86:AM86"/>
    <mergeCell ref="AH112:AL112"/>
    <mergeCell ref="AH111:AL111"/>
    <mergeCell ref="AH113:AL113"/>
    <mergeCell ref="AS86:AT86"/>
    <mergeCell ref="C69:K69"/>
    <mergeCell ref="L69:O69"/>
    <mergeCell ref="P69:S69"/>
    <mergeCell ref="U69:V69"/>
    <mergeCell ref="W69:Z69"/>
    <mergeCell ref="AA69:AD69"/>
    <mergeCell ref="AE69:AG69"/>
    <mergeCell ref="AH69:AU69"/>
    <mergeCell ref="C70:K70"/>
    <mergeCell ref="L70:O70"/>
    <mergeCell ref="P70:S70"/>
    <mergeCell ref="U70:V70"/>
    <mergeCell ref="W70:Z70"/>
    <mergeCell ref="AA70:AD70"/>
    <mergeCell ref="AE70:AG70"/>
    <mergeCell ref="AH70:AU70"/>
    <mergeCell ref="C71:K71"/>
    <mergeCell ref="L71:O71"/>
    <mergeCell ref="P71:S71"/>
    <mergeCell ref="U71:V71"/>
    <mergeCell ref="W71:Z71"/>
    <mergeCell ref="AA71:AD71"/>
    <mergeCell ref="AE71:AG71"/>
    <mergeCell ref="AH71:AU71"/>
    <mergeCell ref="C72:K72"/>
    <mergeCell ref="L72:O72"/>
    <mergeCell ref="P72:S72"/>
    <mergeCell ref="U72:V72"/>
    <mergeCell ref="W72:Z72"/>
    <mergeCell ref="AA72:AD72"/>
    <mergeCell ref="AE72:AG72"/>
    <mergeCell ref="AH72:AU72"/>
    <mergeCell ref="C73:K73"/>
    <mergeCell ref="L73:O73"/>
    <mergeCell ref="P73:S73"/>
    <mergeCell ref="U73:V73"/>
    <mergeCell ref="W73:Z73"/>
    <mergeCell ref="AA73:AD73"/>
    <mergeCell ref="AE73:AG73"/>
    <mergeCell ref="AH73:AU73"/>
    <mergeCell ref="C74:K74"/>
    <mergeCell ref="L74:O74"/>
    <mergeCell ref="P74:S74"/>
    <mergeCell ref="U74:V74"/>
    <mergeCell ref="W74:Z74"/>
    <mergeCell ref="AA74:AD74"/>
    <mergeCell ref="AE74:AG74"/>
    <mergeCell ref="AH74:AU74"/>
    <mergeCell ref="C75:K75"/>
    <mergeCell ref="L75:O75"/>
    <mergeCell ref="P75:S75"/>
    <mergeCell ref="U75:V75"/>
    <mergeCell ref="W75:Z75"/>
    <mergeCell ref="AA75:AD75"/>
    <mergeCell ref="AE75:AG75"/>
    <mergeCell ref="AH75:AU75"/>
    <mergeCell ref="C76:K76"/>
    <mergeCell ref="L76:O76"/>
    <mergeCell ref="P76:S76"/>
    <mergeCell ref="U76:V76"/>
    <mergeCell ref="W76:Z76"/>
    <mergeCell ref="AA76:AD76"/>
    <mergeCell ref="AE76:AG76"/>
    <mergeCell ref="AH76:AU76"/>
    <mergeCell ref="AE79:AG79"/>
    <mergeCell ref="C80:K80"/>
    <mergeCell ref="L80:O80"/>
    <mergeCell ref="P80:S80"/>
    <mergeCell ref="U80:V80"/>
    <mergeCell ref="W80:Z80"/>
    <mergeCell ref="AA80:AD80"/>
    <mergeCell ref="AE80:AG80"/>
    <mergeCell ref="AH80:AU80"/>
  </mergeCells>
  <phoneticPr fontId="3"/>
  <printOptions horizontalCentered="1"/>
  <pageMargins left="0.59055118110236215" right="0.59055118110236215" top="0.59055118110236215" bottom="0.59055118110236215" header="0.39370078740157483" footer="0.27559055118110237"/>
  <pageSetup paperSize="9" scale="38" orientation="portrait" r:id="rId1"/>
  <rowBreaks count="1" manualBreakCount="1">
    <brk id="81" max="4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BN87"/>
  <sheetViews>
    <sheetView showZeros="0" view="pageBreakPreview" zoomScaleSheetLayoutView="100" workbookViewId="0">
      <pane ySplit="5" topLeftCell="A6" activePane="bottomLeft" state="frozen"/>
      <selection activeCell="AI1" sqref="AI1:AU1"/>
      <selection pane="bottomLeft" activeCell="AM54" sqref="AM54:AU54"/>
    </sheetView>
  </sheetViews>
  <sheetFormatPr defaultColWidth="2.5" defaultRowHeight="15.75" x14ac:dyDescent="0.4"/>
  <cols>
    <col min="1" max="1" width="2.5" style="12"/>
    <col min="2" max="3" width="2.5" style="12" customWidth="1"/>
    <col min="4" max="7" width="2.5" style="12"/>
    <col min="8" max="8" width="2.5" style="12" customWidth="1"/>
    <col min="9" max="21" width="2.5" style="12"/>
    <col min="22" max="22" width="2.5" style="12" customWidth="1"/>
    <col min="23" max="26" width="2.5" style="12"/>
    <col min="27" max="27" width="2.5" style="12" customWidth="1"/>
    <col min="28" max="30" width="2.5" style="12"/>
    <col min="31" max="31" width="9.25" style="12" bestFit="1" customWidth="1"/>
    <col min="32" max="32" width="2.5" style="12" customWidth="1"/>
    <col min="33" max="33" width="9.25" style="12" customWidth="1"/>
    <col min="34" max="34" width="2.5" style="12" customWidth="1"/>
    <col min="35" max="16384" width="2.5" style="12"/>
  </cols>
  <sheetData>
    <row r="1" spans="1:47" x14ac:dyDescent="0.4">
      <c r="A1" s="302" t="s">
        <v>68</v>
      </c>
      <c r="B1" s="302"/>
      <c r="C1" s="302"/>
      <c r="D1" s="302"/>
      <c r="E1" s="62"/>
      <c r="AA1" s="303">
        <f>入力シート!G6</f>
        <v>0</v>
      </c>
      <c r="AB1" s="303"/>
      <c r="AC1" s="303"/>
      <c r="AD1" s="303"/>
      <c r="AE1" s="303"/>
      <c r="AF1" s="303"/>
      <c r="AG1" s="303"/>
      <c r="AH1" s="303">
        <f>入力シート!G7</f>
        <v>0</v>
      </c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</row>
    <row r="2" spans="1:47" x14ac:dyDescent="0.4">
      <c r="A2" s="304" t="s">
        <v>291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</row>
    <row r="3" spans="1:47" ht="16.5" thickBot="1" x14ac:dyDescent="0.45">
      <c r="A3" s="319" t="s">
        <v>286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</row>
    <row r="4" spans="1:47" x14ac:dyDescent="0.4">
      <c r="B4" s="180" t="s">
        <v>287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305"/>
      <c r="W4" s="166" t="s">
        <v>288</v>
      </c>
      <c r="X4" s="163"/>
      <c r="Y4" s="163"/>
      <c r="Z4" s="163"/>
      <c r="AA4" s="163"/>
      <c r="AB4" s="163"/>
      <c r="AC4" s="163"/>
      <c r="AD4" s="163"/>
      <c r="AE4" s="166" t="s">
        <v>5</v>
      </c>
      <c r="AF4" s="163"/>
      <c r="AG4" s="306"/>
      <c r="AH4" s="166" t="s">
        <v>6</v>
      </c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7"/>
    </row>
    <row r="5" spans="1:47" x14ac:dyDescent="0.4">
      <c r="B5" s="311" t="s">
        <v>7</v>
      </c>
      <c r="C5" s="308"/>
      <c r="D5" s="308"/>
      <c r="E5" s="308"/>
      <c r="F5" s="308"/>
      <c r="G5" s="308"/>
      <c r="H5" s="308"/>
      <c r="I5" s="308"/>
      <c r="J5" s="308"/>
      <c r="K5" s="309"/>
      <c r="L5" s="307" t="s">
        <v>8</v>
      </c>
      <c r="M5" s="308"/>
      <c r="N5" s="308"/>
      <c r="O5" s="309"/>
      <c r="P5" s="307" t="s">
        <v>9</v>
      </c>
      <c r="Q5" s="308"/>
      <c r="R5" s="308"/>
      <c r="S5" s="308"/>
      <c r="T5" s="308"/>
      <c r="U5" s="308"/>
      <c r="V5" s="309"/>
      <c r="W5" s="288" t="s">
        <v>10</v>
      </c>
      <c r="X5" s="289"/>
      <c r="Y5" s="289"/>
      <c r="Z5" s="290"/>
      <c r="AA5" s="190" t="s">
        <v>11</v>
      </c>
      <c r="AB5" s="153"/>
      <c r="AC5" s="153"/>
      <c r="AD5" s="185"/>
      <c r="AE5" s="307"/>
      <c r="AF5" s="308"/>
      <c r="AG5" s="309"/>
      <c r="AH5" s="307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10"/>
    </row>
    <row r="6" spans="1:47" x14ac:dyDescent="0.4">
      <c r="B6" s="291" t="s">
        <v>70</v>
      </c>
      <c r="C6" s="292"/>
      <c r="D6" s="292"/>
      <c r="E6" s="292"/>
      <c r="F6" s="292"/>
      <c r="G6" s="292"/>
      <c r="H6" s="292"/>
      <c r="I6" s="292"/>
      <c r="J6" s="292"/>
      <c r="K6" s="293"/>
      <c r="L6" s="294"/>
      <c r="M6" s="295"/>
      <c r="N6" s="295"/>
      <c r="O6" s="296"/>
      <c r="P6" s="297"/>
      <c r="Q6" s="298"/>
      <c r="R6" s="298"/>
      <c r="S6" s="298"/>
      <c r="U6" s="245"/>
      <c r="V6" s="275"/>
      <c r="W6" s="336"/>
      <c r="X6" s="337"/>
      <c r="Y6" s="337"/>
      <c r="Z6" s="338"/>
      <c r="AA6" s="13"/>
      <c r="AB6" s="14"/>
      <c r="AC6" s="14"/>
      <c r="AD6" s="15"/>
      <c r="AE6" s="110"/>
      <c r="AF6" s="83"/>
      <c r="AG6" s="109"/>
      <c r="AH6" s="285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7"/>
    </row>
    <row r="7" spans="1:47" x14ac:dyDescent="0.4">
      <c r="B7" s="16"/>
      <c r="C7" s="271" t="str">
        <f>IF(入力シート!B88="","",入力シート!B88)</f>
        <v/>
      </c>
      <c r="D7" s="271"/>
      <c r="E7" s="271"/>
      <c r="F7" s="271"/>
      <c r="G7" s="271"/>
      <c r="H7" s="271"/>
      <c r="I7" s="271"/>
      <c r="J7" s="271"/>
      <c r="K7" s="333"/>
      <c r="L7" s="133">
        <f>P7*U7</f>
        <v>0</v>
      </c>
      <c r="M7" s="134"/>
      <c r="N7" s="134"/>
      <c r="O7" s="135"/>
      <c r="P7" s="136">
        <f>IF(入力シート!B88="",0,50000)</f>
        <v>0</v>
      </c>
      <c r="Q7" s="137"/>
      <c r="R7" s="137"/>
      <c r="S7" s="137"/>
      <c r="T7" s="25" t="str">
        <f>IF(入力シート!B88="","","×")</f>
        <v/>
      </c>
      <c r="U7" s="334">
        <f>IF(入力シート!B88="",0,入力シート!AN88)</f>
        <v>0</v>
      </c>
      <c r="V7" s="335"/>
      <c r="W7" s="136">
        <f>L7</f>
        <v>0</v>
      </c>
      <c r="X7" s="137"/>
      <c r="Y7" s="137"/>
      <c r="Z7" s="140"/>
      <c r="AA7" s="29"/>
      <c r="AD7" s="30"/>
      <c r="AE7" s="105" t="str">
        <f>IF(入力シート!B88="","",入力シート!V88)</f>
        <v/>
      </c>
      <c r="AF7" s="63" t="str">
        <f>IF(入力シート!B88="","","～")</f>
        <v/>
      </c>
      <c r="AG7" s="106" t="str">
        <f>IF(入力シート!V88="","","令和7年3月")</f>
        <v/>
      </c>
      <c r="AH7" s="270" t="str">
        <f>IF(入力シート!B88="","","別紙「出張等計画書のとおり」")</f>
        <v/>
      </c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2"/>
    </row>
    <row r="8" spans="1:47" x14ac:dyDescent="0.4">
      <c r="B8" s="16"/>
      <c r="C8" s="271" t="str">
        <f>IF(入力シート!B89="","",入力シート!B89)</f>
        <v/>
      </c>
      <c r="D8" s="271"/>
      <c r="E8" s="271"/>
      <c r="F8" s="271"/>
      <c r="G8" s="271"/>
      <c r="H8" s="271"/>
      <c r="I8" s="271"/>
      <c r="J8" s="271"/>
      <c r="K8" s="333"/>
      <c r="L8" s="133">
        <f t="shared" ref="L8:L22" si="0">P8*U8</f>
        <v>0</v>
      </c>
      <c r="M8" s="134"/>
      <c r="N8" s="134"/>
      <c r="O8" s="135"/>
      <c r="P8" s="136">
        <f>IF(入力シート!B89="",0,50000)</f>
        <v>0</v>
      </c>
      <c r="Q8" s="137"/>
      <c r="R8" s="137"/>
      <c r="S8" s="137"/>
      <c r="T8" s="25" t="str">
        <f>IF(入力シート!B89="","","×")</f>
        <v/>
      </c>
      <c r="U8" s="334">
        <f>IF(入力シート!B89="",0,入力シート!AN89)</f>
        <v>0</v>
      </c>
      <c r="V8" s="335"/>
      <c r="W8" s="136">
        <f>L8</f>
        <v>0</v>
      </c>
      <c r="X8" s="137"/>
      <c r="Y8" s="137"/>
      <c r="Z8" s="140"/>
      <c r="AA8" s="29"/>
      <c r="AD8" s="30"/>
      <c r="AE8" s="105" t="str">
        <f>IF(入力シート!B89="","",入力シート!V89)</f>
        <v/>
      </c>
      <c r="AF8" s="63" t="str">
        <f>IF(入力シート!B89="","","～")</f>
        <v/>
      </c>
      <c r="AG8" s="106" t="str">
        <f>IF(入力シート!V89="","","令和7年3月")</f>
        <v/>
      </c>
      <c r="AH8" s="270" t="str">
        <f>IF(入力シート!B89="","","別紙「出張等計画書のとおり」")</f>
        <v/>
      </c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2"/>
    </row>
    <row r="9" spans="1:47" x14ac:dyDescent="0.4">
      <c r="B9" s="16"/>
      <c r="C9" s="271" t="str">
        <f>IF(入力シート!B90="","",入力シート!B90)</f>
        <v/>
      </c>
      <c r="D9" s="271"/>
      <c r="E9" s="271"/>
      <c r="F9" s="271"/>
      <c r="G9" s="271"/>
      <c r="H9" s="271"/>
      <c r="I9" s="271"/>
      <c r="J9" s="271"/>
      <c r="K9" s="333"/>
      <c r="L9" s="133">
        <f t="shared" si="0"/>
        <v>0</v>
      </c>
      <c r="M9" s="134"/>
      <c r="N9" s="134"/>
      <c r="O9" s="135"/>
      <c r="P9" s="136">
        <f>IF(入力シート!B90="",0,50000)</f>
        <v>0</v>
      </c>
      <c r="Q9" s="137"/>
      <c r="R9" s="137"/>
      <c r="S9" s="137"/>
      <c r="T9" s="25" t="str">
        <f>IF(入力シート!B90="","","×")</f>
        <v/>
      </c>
      <c r="U9" s="334">
        <f>IF(入力シート!B90="",0,入力シート!AN90)</f>
        <v>0</v>
      </c>
      <c r="V9" s="335"/>
      <c r="W9" s="136">
        <f t="shared" ref="W9:W36" si="1">L9</f>
        <v>0</v>
      </c>
      <c r="X9" s="137"/>
      <c r="Y9" s="137"/>
      <c r="Z9" s="140"/>
      <c r="AA9" s="29"/>
      <c r="AD9" s="30"/>
      <c r="AE9" s="105" t="str">
        <f>IF(入力シート!B90="","",入力シート!V90)</f>
        <v/>
      </c>
      <c r="AF9" s="63" t="str">
        <f>IF(入力シート!B90="","","～")</f>
        <v/>
      </c>
      <c r="AG9" s="106" t="str">
        <f>IF(入力シート!V90="","","令和7年3月")</f>
        <v/>
      </c>
      <c r="AH9" s="270" t="str">
        <f>IF(入力シート!B90="","","別紙「出張等計画書のとおり」")</f>
        <v/>
      </c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2"/>
    </row>
    <row r="10" spans="1:47" x14ac:dyDescent="0.4">
      <c r="B10" s="16"/>
      <c r="C10" s="271" t="str">
        <f>IF(入力シート!B91="","",入力シート!B91)</f>
        <v/>
      </c>
      <c r="D10" s="271"/>
      <c r="E10" s="271"/>
      <c r="F10" s="271"/>
      <c r="G10" s="271"/>
      <c r="H10" s="271"/>
      <c r="I10" s="271"/>
      <c r="J10" s="271"/>
      <c r="K10" s="333"/>
      <c r="L10" s="133">
        <f t="shared" si="0"/>
        <v>0</v>
      </c>
      <c r="M10" s="134"/>
      <c r="N10" s="134"/>
      <c r="O10" s="135"/>
      <c r="P10" s="136">
        <f>IF(入力シート!B91="",0,50000)</f>
        <v>0</v>
      </c>
      <c r="Q10" s="137"/>
      <c r="R10" s="137"/>
      <c r="S10" s="137"/>
      <c r="T10" s="25" t="str">
        <f>IF(入力シート!B91="","","×")</f>
        <v/>
      </c>
      <c r="U10" s="334">
        <f>IF(入力シート!B91="",0,入力シート!AN91)</f>
        <v>0</v>
      </c>
      <c r="V10" s="335"/>
      <c r="W10" s="136">
        <f t="shared" si="1"/>
        <v>0</v>
      </c>
      <c r="X10" s="137"/>
      <c r="Y10" s="137"/>
      <c r="Z10" s="140"/>
      <c r="AA10" s="29"/>
      <c r="AD10" s="30"/>
      <c r="AE10" s="105" t="str">
        <f>IF(入力シート!B91="","",入力シート!V91)</f>
        <v/>
      </c>
      <c r="AF10" s="63" t="str">
        <f>IF(入力シート!B91="","","～")</f>
        <v/>
      </c>
      <c r="AG10" s="106" t="str">
        <f>IF(入力シート!V91="","","令和7年3月")</f>
        <v/>
      </c>
      <c r="AH10" s="270" t="str">
        <f>IF(入力シート!B91="","","別紙「出張等計画書のとおり」")</f>
        <v/>
      </c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2"/>
    </row>
    <row r="11" spans="1:47" x14ac:dyDescent="0.4">
      <c r="B11" s="16"/>
      <c r="C11" s="271" t="str">
        <f>IF(入力シート!B92="","",入力シート!B92)</f>
        <v/>
      </c>
      <c r="D11" s="271"/>
      <c r="E11" s="271"/>
      <c r="F11" s="271"/>
      <c r="G11" s="271"/>
      <c r="H11" s="271"/>
      <c r="I11" s="271"/>
      <c r="J11" s="271"/>
      <c r="K11" s="333"/>
      <c r="L11" s="133">
        <f t="shared" si="0"/>
        <v>0</v>
      </c>
      <c r="M11" s="134"/>
      <c r="N11" s="134"/>
      <c r="O11" s="135"/>
      <c r="P11" s="136">
        <f>IF(入力シート!B92="",0,50000)</f>
        <v>0</v>
      </c>
      <c r="Q11" s="137"/>
      <c r="R11" s="137"/>
      <c r="S11" s="137"/>
      <c r="T11" s="25" t="str">
        <f>IF(入力シート!B92="","","×")</f>
        <v/>
      </c>
      <c r="U11" s="334">
        <f>IF(入力シート!B92="",0,入力シート!AN92)</f>
        <v>0</v>
      </c>
      <c r="V11" s="335"/>
      <c r="W11" s="136">
        <f t="shared" si="1"/>
        <v>0</v>
      </c>
      <c r="X11" s="137"/>
      <c r="Y11" s="137"/>
      <c r="Z11" s="140"/>
      <c r="AA11" s="29"/>
      <c r="AD11" s="30"/>
      <c r="AE11" s="105" t="str">
        <f>IF(入力シート!B92="","",入力シート!V92)</f>
        <v/>
      </c>
      <c r="AF11" s="63" t="str">
        <f>IF(入力シート!B92="","","～")</f>
        <v/>
      </c>
      <c r="AG11" s="106" t="str">
        <f>IF(入力シート!V92="","","令和7年3月")</f>
        <v/>
      </c>
      <c r="AH11" s="270" t="str">
        <f>IF(入力シート!B92="","","別紙「出張等計画書のとおり」")</f>
        <v/>
      </c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2"/>
    </row>
    <row r="12" spans="1:47" x14ac:dyDescent="0.4">
      <c r="B12" s="16"/>
      <c r="C12" s="271" t="str">
        <f>IF(入力シート!B93="","",入力シート!B93)</f>
        <v/>
      </c>
      <c r="D12" s="271"/>
      <c r="E12" s="271"/>
      <c r="F12" s="271"/>
      <c r="G12" s="271"/>
      <c r="H12" s="271"/>
      <c r="I12" s="271"/>
      <c r="J12" s="271"/>
      <c r="K12" s="333"/>
      <c r="L12" s="133">
        <f t="shared" si="0"/>
        <v>0</v>
      </c>
      <c r="M12" s="134"/>
      <c r="N12" s="134"/>
      <c r="O12" s="135"/>
      <c r="P12" s="136">
        <f>IF(入力シート!B93="",0,50000)</f>
        <v>0</v>
      </c>
      <c r="Q12" s="137"/>
      <c r="R12" s="137"/>
      <c r="S12" s="137"/>
      <c r="T12" s="25" t="str">
        <f>IF(入力シート!B93="","","×")</f>
        <v/>
      </c>
      <c r="U12" s="334">
        <f>IF(入力シート!B93="",0,入力シート!AN93)</f>
        <v>0</v>
      </c>
      <c r="V12" s="335"/>
      <c r="W12" s="136">
        <f t="shared" si="1"/>
        <v>0</v>
      </c>
      <c r="X12" s="137"/>
      <c r="Y12" s="137"/>
      <c r="Z12" s="140"/>
      <c r="AA12" s="29"/>
      <c r="AD12" s="30"/>
      <c r="AE12" s="105" t="str">
        <f>IF(入力シート!B93="","",入力シート!V93)</f>
        <v/>
      </c>
      <c r="AF12" s="63" t="str">
        <f>IF(入力シート!B93="","","～")</f>
        <v/>
      </c>
      <c r="AG12" s="106" t="str">
        <f>IF(入力シート!V93="","","令和7年3月")</f>
        <v/>
      </c>
      <c r="AH12" s="270" t="str">
        <f>IF(入力シート!B93="","","別紙「出張等計画書のとおり」")</f>
        <v/>
      </c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2"/>
    </row>
    <row r="13" spans="1:47" x14ac:dyDescent="0.4">
      <c r="B13" s="16"/>
      <c r="C13" s="271" t="str">
        <f>IF(入力シート!B94="","",入力シート!B94)</f>
        <v/>
      </c>
      <c r="D13" s="271"/>
      <c r="E13" s="271"/>
      <c r="F13" s="271"/>
      <c r="G13" s="271"/>
      <c r="H13" s="271"/>
      <c r="I13" s="271"/>
      <c r="J13" s="271"/>
      <c r="K13" s="333"/>
      <c r="L13" s="133">
        <f t="shared" si="0"/>
        <v>0</v>
      </c>
      <c r="M13" s="134"/>
      <c r="N13" s="134"/>
      <c r="O13" s="135"/>
      <c r="P13" s="136">
        <f>IF(入力シート!B94="",0,50000)</f>
        <v>0</v>
      </c>
      <c r="Q13" s="137"/>
      <c r="R13" s="137"/>
      <c r="S13" s="137"/>
      <c r="T13" s="25" t="str">
        <f>IF(入力シート!B94="","","×")</f>
        <v/>
      </c>
      <c r="U13" s="334">
        <f>IF(入力シート!B94="",0,入力シート!AN94)</f>
        <v>0</v>
      </c>
      <c r="V13" s="335"/>
      <c r="W13" s="136">
        <f t="shared" si="1"/>
        <v>0</v>
      </c>
      <c r="X13" s="137"/>
      <c r="Y13" s="137"/>
      <c r="Z13" s="140"/>
      <c r="AA13" s="29"/>
      <c r="AD13" s="30"/>
      <c r="AE13" s="105" t="str">
        <f>IF(入力シート!B94="","",入力シート!V94)</f>
        <v/>
      </c>
      <c r="AF13" s="63" t="str">
        <f>IF(入力シート!B94="","","～")</f>
        <v/>
      </c>
      <c r="AG13" s="106" t="str">
        <f>IF(入力シート!V94="","","令和7年3月")</f>
        <v/>
      </c>
      <c r="AH13" s="270" t="str">
        <f>IF(入力シート!B94="","","別紙「出張等計画書のとおり」")</f>
        <v/>
      </c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2"/>
    </row>
    <row r="14" spans="1:47" x14ac:dyDescent="0.4">
      <c r="B14" s="16"/>
      <c r="C14" s="271" t="str">
        <f>IF(入力シート!B95="","",入力シート!B95)</f>
        <v/>
      </c>
      <c r="D14" s="271"/>
      <c r="E14" s="271"/>
      <c r="F14" s="271"/>
      <c r="G14" s="271"/>
      <c r="H14" s="271"/>
      <c r="I14" s="271"/>
      <c r="J14" s="271"/>
      <c r="K14" s="333"/>
      <c r="L14" s="133">
        <f t="shared" si="0"/>
        <v>0</v>
      </c>
      <c r="M14" s="134"/>
      <c r="N14" s="134"/>
      <c r="O14" s="135"/>
      <c r="P14" s="136">
        <f>IF(入力シート!B95="",0,50000)</f>
        <v>0</v>
      </c>
      <c r="Q14" s="137"/>
      <c r="R14" s="137"/>
      <c r="S14" s="137"/>
      <c r="T14" s="25" t="str">
        <f>IF(入力シート!B95="","","×")</f>
        <v/>
      </c>
      <c r="U14" s="334">
        <f>IF(入力シート!B95="",0,入力シート!AN95)</f>
        <v>0</v>
      </c>
      <c r="V14" s="335"/>
      <c r="W14" s="136">
        <f t="shared" si="1"/>
        <v>0</v>
      </c>
      <c r="X14" s="137"/>
      <c r="Y14" s="137"/>
      <c r="Z14" s="140"/>
      <c r="AA14" s="29"/>
      <c r="AD14" s="30"/>
      <c r="AE14" s="105" t="str">
        <f>IF(入力シート!B95="","",入力シート!V95)</f>
        <v/>
      </c>
      <c r="AF14" s="63" t="str">
        <f>IF(入力シート!B95="","","～")</f>
        <v/>
      </c>
      <c r="AG14" s="106" t="str">
        <f>IF(入力シート!V95="","","令和7年3月")</f>
        <v/>
      </c>
      <c r="AH14" s="270" t="str">
        <f>IF(入力シート!B95="","","別紙「出張等計画書のとおり」")</f>
        <v/>
      </c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2"/>
    </row>
    <row r="15" spans="1:47" x14ac:dyDescent="0.4">
      <c r="B15" s="16"/>
      <c r="C15" s="271" t="str">
        <f>IF(入力シート!B96="","",入力シート!B96)</f>
        <v/>
      </c>
      <c r="D15" s="271"/>
      <c r="E15" s="271"/>
      <c r="F15" s="271"/>
      <c r="G15" s="271"/>
      <c r="H15" s="271"/>
      <c r="I15" s="271"/>
      <c r="J15" s="271"/>
      <c r="K15" s="333"/>
      <c r="L15" s="133">
        <f t="shared" si="0"/>
        <v>0</v>
      </c>
      <c r="M15" s="134"/>
      <c r="N15" s="134"/>
      <c r="O15" s="135"/>
      <c r="P15" s="136">
        <f>IF(入力シート!B96="",0,50000)</f>
        <v>0</v>
      </c>
      <c r="Q15" s="137"/>
      <c r="R15" s="137"/>
      <c r="S15" s="137"/>
      <c r="T15" s="25" t="str">
        <f>IF(入力シート!B96="","","×")</f>
        <v/>
      </c>
      <c r="U15" s="334">
        <f>IF(入力シート!B96="",0,入力シート!AN96)</f>
        <v>0</v>
      </c>
      <c r="V15" s="335"/>
      <c r="W15" s="136">
        <f t="shared" si="1"/>
        <v>0</v>
      </c>
      <c r="X15" s="137"/>
      <c r="Y15" s="137"/>
      <c r="Z15" s="140"/>
      <c r="AA15" s="29"/>
      <c r="AD15" s="30"/>
      <c r="AE15" s="105" t="str">
        <f>IF(入力シート!B96="","",入力シート!V96)</f>
        <v/>
      </c>
      <c r="AF15" s="63" t="str">
        <f>IF(入力シート!B96="","","～")</f>
        <v/>
      </c>
      <c r="AG15" s="106" t="str">
        <f>IF(入力シート!V96="","","令和7年3月")</f>
        <v/>
      </c>
      <c r="AH15" s="270" t="str">
        <f>IF(入力シート!B96="","","別紙「出張等計画書のとおり」")</f>
        <v/>
      </c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2"/>
    </row>
    <row r="16" spans="1:47" x14ac:dyDescent="0.4">
      <c r="B16" s="16"/>
      <c r="C16" s="271" t="str">
        <f>IF(入力シート!B97="","",入力シート!B97)</f>
        <v/>
      </c>
      <c r="D16" s="271"/>
      <c r="E16" s="271"/>
      <c r="F16" s="271"/>
      <c r="G16" s="271"/>
      <c r="H16" s="271"/>
      <c r="I16" s="271"/>
      <c r="J16" s="271"/>
      <c r="K16" s="333"/>
      <c r="L16" s="133">
        <f t="shared" si="0"/>
        <v>0</v>
      </c>
      <c r="M16" s="134"/>
      <c r="N16" s="134"/>
      <c r="O16" s="135"/>
      <c r="P16" s="136">
        <f>IF(入力シート!B97="",0,50000)</f>
        <v>0</v>
      </c>
      <c r="Q16" s="137"/>
      <c r="R16" s="137"/>
      <c r="S16" s="137"/>
      <c r="T16" s="25" t="str">
        <f>IF(入力シート!B97="","","×")</f>
        <v/>
      </c>
      <c r="U16" s="334">
        <f>IF(入力シート!B97="",0,入力シート!AN97)</f>
        <v>0</v>
      </c>
      <c r="V16" s="335"/>
      <c r="W16" s="136">
        <f t="shared" si="1"/>
        <v>0</v>
      </c>
      <c r="X16" s="137"/>
      <c r="Y16" s="137"/>
      <c r="Z16" s="140"/>
      <c r="AA16" s="29"/>
      <c r="AD16" s="30"/>
      <c r="AE16" s="105" t="str">
        <f>IF(入力シート!B97="","",入力シート!V97)</f>
        <v/>
      </c>
      <c r="AF16" s="63" t="str">
        <f>IF(入力シート!B97="","","～")</f>
        <v/>
      </c>
      <c r="AG16" s="106" t="str">
        <f>IF(入力シート!V97="","","令和7年3月")</f>
        <v/>
      </c>
      <c r="AH16" s="270" t="str">
        <f>IF(入力シート!B97="","","別紙「出張等計画書のとおり」")</f>
        <v/>
      </c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2"/>
    </row>
    <row r="17" spans="2:47" x14ac:dyDescent="0.4">
      <c r="B17" s="16"/>
      <c r="C17" s="271" t="str">
        <f>IF(入力シート!B98="","",入力シート!B98)</f>
        <v/>
      </c>
      <c r="D17" s="271"/>
      <c r="E17" s="271"/>
      <c r="F17" s="271"/>
      <c r="G17" s="271"/>
      <c r="H17" s="271"/>
      <c r="I17" s="271"/>
      <c r="J17" s="271"/>
      <c r="K17" s="333"/>
      <c r="L17" s="133">
        <f t="shared" si="0"/>
        <v>0</v>
      </c>
      <c r="M17" s="134"/>
      <c r="N17" s="134"/>
      <c r="O17" s="135"/>
      <c r="P17" s="136">
        <f>IF(入力シート!B98="",0,50000)</f>
        <v>0</v>
      </c>
      <c r="Q17" s="137"/>
      <c r="R17" s="137"/>
      <c r="S17" s="137"/>
      <c r="T17" s="25" t="str">
        <f>IF(入力シート!B98="","","×")</f>
        <v/>
      </c>
      <c r="U17" s="334">
        <f>IF(入力シート!B98="",0,入力シート!AN98)</f>
        <v>0</v>
      </c>
      <c r="V17" s="335"/>
      <c r="W17" s="136">
        <f t="shared" si="1"/>
        <v>0</v>
      </c>
      <c r="X17" s="137"/>
      <c r="Y17" s="137"/>
      <c r="Z17" s="140"/>
      <c r="AA17" s="29"/>
      <c r="AD17" s="30"/>
      <c r="AE17" s="105" t="str">
        <f>IF(入力シート!B98="","",入力シート!V98)</f>
        <v/>
      </c>
      <c r="AF17" s="63" t="str">
        <f>IF(入力シート!B98="","","～")</f>
        <v/>
      </c>
      <c r="AG17" s="106" t="str">
        <f>IF(入力シート!V98="","","令和7年3月")</f>
        <v/>
      </c>
      <c r="AH17" s="270" t="str">
        <f>IF(入力シート!B98="","","別紙「出張等計画書のとおり」")</f>
        <v/>
      </c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2"/>
    </row>
    <row r="18" spans="2:47" x14ac:dyDescent="0.4">
      <c r="B18" s="16"/>
      <c r="C18" s="271" t="str">
        <f>IF(入力シート!B99="","",入力シート!B99)</f>
        <v/>
      </c>
      <c r="D18" s="271"/>
      <c r="E18" s="271"/>
      <c r="F18" s="271"/>
      <c r="G18" s="271"/>
      <c r="H18" s="271"/>
      <c r="I18" s="271"/>
      <c r="J18" s="271"/>
      <c r="K18" s="333"/>
      <c r="L18" s="133">
        <f t="shared" si="0"/>
        <v>0</v>
      </c>
      <c r="M18" s="134"/>
      <c r="N18" s="134"/>
      <c r="O18" s="135"/>
      <c r="P18" s="136">
        <f>IF(入力シート!B99="",0,50000)</f>
        <v>0</v>
      </c>
      <c r="Q18" s="137"/>
      <c r="R18" s="137"/>
      <c r="S18" s="137"/>
      <c r="T18" s="25" t="str">
        <f>IF(入力シート!B99="","","×")</f>
        <v/>
      </c>
      <c r="U18" s="334">
        <f>IF(入力シート!B99="",0,入力シート!AN99)</f>
        <v>0</v>
      </c>
      <c r="V18" s="335"/>
      <c r="W18" s="136">
        <f t="shared" si="1"/>
        <v>0</v>
      </c>
      <c r="X18" s="137"/>
      <c r="Y18" s="137"/>
      <c r="Z18" s="140"/>
      <c r="AA18" s="29"/>
      <c r="AD18" s="30"/>
      <c r="AE18" s="105" t="str">
        <f>IF(入力シート!B99="","",入力シート!V99)</f>
        <v/>
      </c>
      <c r="AF18" s="63" t="str">
        <f>IF(入力シート!B99="","","～")</f>
        <v/>
      </c>
      <c r="AG18" s="106" t="str">
        <f>IF(入力シート!V99="","","令和7年3月")</f>
        <v/>
      </c>
      <c r="AH18" s="270" t="str">
        <f>IF(入力シート!B99="","","別紙「出張等計画書のとおり」")</f>
        <v/>
      </c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2"/>
    </row>
    <row r="19" spans="2:47" x14ac:dyDescent="0.4">
      <c r="B19" s="16"/>
      <c r="C19" s="271" t="str">
        <f>IF(入力シート!B100="","",入力シート!B100)</f>
        <v/>
      </c>
      <c r="D19" s="271"/>
      <c r="E19" s="271"/>
      <c r="F19" s="271"/>
      <c r="G19" s="271"/>
      <c r="H19" s="271"/>
      <c r="I19" s="271"/>
      <c r="J19" s="271"/>
      <c r="K19" s="333"/>
      <c r="L19" s="133">
        <f t="shared" si="0"/>
        <v>0</v>
      </c>
      <c r="M19" s="134"/>
      <c r="N19" s="134"/>
      <c r="O19" s="135"/>
      <c r="P19" s="136">
        <f>IF(入力シート!B100="",0,50000)</f>
        <v>0</v>
      </c>
      <c r="Q19" s="137"/>
      <c r="R19" s="137"/>
      <c r="S19" s="137"/>
      <c r="T19" s="25" t="str">
        <f>IF(入力シート!B100="","","×")</f>
        <v/>
      </c>
      <c r="U19" s="334">
        <f>IF(入力シート!B100="",0,入力シート!AN100)</f>
        <v>0</v>
      </c>
      <c r="V19" s="335"/>
      <c r="W19" s="136">
        <f t="shared" si="1"/>
        <v>0</v>
      </c>
      <c r="X19" s="137"/>
      <c r="Y19" s="137"/>
      <c r="Z19" s="140"/>
      <c r="AA19" s="29"/>
      <c r="AD19" s="30"/>
      <c r="AE19" s="105" t="str">
        <f>IF(入力シート!B100="","",入力シート!V100)</f>
        <v/>
      </c>
      <c r="AF19" s="63" t="str">
        <f>IF(入力シート!B100="","","～")</f>
        <v/>
      </c>
      <c r="AG19" s="106" t="str">
        <f>IF(入力シート!V100="","","令和7年3月")</f>
        <v/>
      </c>
      <c r="AH19" s="270" t="str">
        <f>IF(入力シート!B100="","","別紙「出張等計画書のとおり」")</f>
        <v/>
      </c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2"/>
    </row>
    <row r="20" spans="2:47" x14ac:dyDescent="0.4">
      <c r="B20" s="16"/>
      <c r="C20" s="271" t="str">
        <f>IF(入力シート!B101="","",入力シート!B101)</f>
        <v/>
      </c>
      <c r="D20" s="271"/>
      <c r="E20" s="271"/>
      <c r="F20" s="271"/>
      <c r="G20" s="271"/>
      <c r="H20" s="271"/>
      <c r="I20" s="271"/>
      <c r="J20" s="271"/>
      <c r="K20" s="333"/>
      <c r="L20" s="133">
        <f t="shared" si="0"/>
        <v>0</v>
      </c>
      <c r="M20" s="134"/>
      <c r="N20" s="134"/>
      <c r="O20" s="135"/>
      <c r="P20" s="136">
        <f>IF(入力シート!B101="",0,50000)</f>
        <v>0</v>
      </c>
      <c r="Q20" s="137"/>
      <c r="R20" s="137"/>
      <c r="S20" s="137"/>
      <c r="T20" s="25" t="str">
        <f>IF(入力シート!B101="","","×")</f>
        <v/>
      </c>
      <c r="U20" s="334">
        <f>IF(入力シート!B101="",0,入力シート!AN101)</f>
        <v>0</v>
      </c>
      <c r="V20" s="335"/>
      <c r="W20" s="136">
        <f t="shared" si="1"/>
        <v>0</v>
      </c>
      <c r="X20" s="137"/>
      <c r="Y20" s="137"/>
      <c r="Z20" s="140"/>
      <c r="AA20" s="29"/>
      <c r="AD20" s="30"/>
      <c r="AE20" s="105" t="str">
        <f>IF(入力シート!B101="","",入力シート!V101)</f>
        <v/>
      </c>
      <c r="AF20" s="63" t="str">
        <f>IF(入力シート!B101="","","～")</f>
        <v/>
      </c>
      <c r="AG20" s="106" t="str">
        <f>IF(入力シート!V101="","","令和7年3月")</f>
        <v/>
      </c>
      <c r="AH20" s="270" t="str">
        <f>IF(入力シート!B101="","","別紙「出張等計画書のとおり」")</f>
        <v/>
      </c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2"/>
    </row>
    <row r="21" spans="2:47" x14ac:dyDescent="0.4">
      <c r="B21" s="16"/>
      <c r="C21" s="271" t="str">
        <f>IF(入力シート!B102="","",入力シート!B102)</f>
        <v/>
      </c>
      <c r="D21" s="271"/>
      <c r="E21" s="271"/>
      <c r="F21" s="271"/>
      <c r="G21" s="271"/>
      <c r="H21" s="271"/>
      <c r="I21" s="271"/>
      <c r="J21" s="271"/>
      <c r="K21" s="333"/>
      <c r="L21" s="133">
        <f t="shared" si="0"/>
        <v>0</v>
      </c>
      <c r="M21" s="134"/>
      <c r="N21" s="134"/>
      <c r="O21" s="135"/>
      <c r="P21" s="136">
        <f>IF(入力シート!B102="",0,50000)</f>
        <v>0</v>
      </c>
      <c r="Q21" s="137"/>
      <c r="R21" s="137"/>
      <c r="S21" s="137"/>
      <c r="T21" s="25" t="str">
        <f>IF(入力シート!B102="","","×")</f>
        <v/>
      </c>
      <c r="U21" s="334">
        <f>IF(入力シート!B102="",0,入力シート!AN102)</f>
        <v>0</v>
      </c>
      <c r="V21" s="335"/>
      <c r="W21" s="136">
        <f t="shared" si="1"/>
        <v>0</v>
      </c>
      <c r="X21" s="137"/>
      <c r="Y21" s="137"/>
      <c r="Z21" s="140"/>
      <c r="AA21" s="29"/>
      <c r="AD21" s="30"/>
      <c r="AE21" s="105" t="str">
        <f>IF(入力シート!B102="","",入力シート!V102)</f>
        <v/>
      </c>
      <c r="AF21" s="63" t="str">
        <f>IF(入力シート!B102="","","～")</f>
        <v/>
      </c>
      <c r="AG21" s="106" t="str">
        <f>IF(入力シート!V102="","","令和7年3月")</f>
        <v/>
      </c>
      <c r="AH21" s="270" t="str">
        <f>IF(入力シート!B102="","","別紙「出張等計画書のとおり」")</f>
        <v/>
      </c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2"/>
    </row>
    <row r="22" spans="2:47" x14ac:dyDescent="0.4">
      <c r="B22" s="16"/>
      <c r="C22" s="271" t="str">
        <f>IF(入力シート!B103="","",入力シート!B103)</f>
        <v/>
      </c>
      <c r="D22" s="271"/>
      <c r="E22" s="271"/>
      <c r="F22" s="271"/>
      <c r="G22" s="271"/>
      <c r="H22" s="271"/>
      <c r="I22" s="271"/>
      <c r="J22" s="271"/>
      <c r="K22" s="333"/>
      <c r="L22" s="133">
        <f t="shared" si="0"/>
        <v>0</v>
      </c>
      <c r="M22" s="134"/>
      <c r="N22" s="134"/>
      <c r="O22" s="135"/>
      <c r="P22" s="136">
        <f>IF(入力シート!B103="",0,50000)</f>
        <v>0</v>
      </c>
      <c r="Q22" s="137"/>
      <c r="R22" s="137"/>
      <c r="S22" s="137"/>
      <c r="T22" s="25" t="str">
        <f>IF(入力シート!B103="","","×")</f>
        <v/>
      </c>
      <c r="U22" s="334">
        <f>IF(入力シート!B103="",0,入力シート!AN103)</f>
        <v>0</v>
      </c>
      <c r="V22" s="335"/>
      <c r="W22" s="136">
        <f t="shared" si="1"/>
        <v>0</v>
      </c>
      <c r="X22" s="137"/>
      <c r="Y22" s="137"/>
      <c r="Z22" s="140"/>
      <c r="AA22" s="29"/>
      <c r="AD22" s="30"/>
      <c r="AE22" s="105" t="str">
        <f>IF(入力シート!B103="","",入力シート!V103)</f>
        <v/>
      </c>
      <c r="AF22" s="63" t="str">
        <f>IF(入力シート!B103="","","～")</f>
        <v/>
      </c>
      <c r="AG22" s="106" t="str">
        <f>IF(入力シート!V103="","","令和7年3月")</f>
        <v/>
      </c>
      <c r="AH22" s="270" t="str">
        <f>IF(入力シート!B103="","","別紙「出張等計画書のとおり」")</f>
        <v/>
      </c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2"/>
    </row>
    <row r="23" spans="2:47" x14ac:dyDescent="0.4">
      <c r="B23" s="16"/>
      <c r="C23" s="271" t="str">
        <f>IF(入力シート!B104="","",入力シート!B104)</f>
        <v/>
      </c>
      <c r="D23" s="271"/>
      <c r="E23" s="271"/>
      <c r="F23" s="271"/>
      <c r="G23" s="271"/>
      <c r="H23" s="271"/>
      <c r="I23" s="271"/>
      <c r="J23" s="271"/>
      <c r="K23" s="333"/>
      <c r="L23" s="133">
        <f t="shared" ref="L23:L36" si="2">P23*U23</f>
        <v>0</v>
      </c>
      <c r="M23" s="134"/>
      <c r="N23" s="134"/>
      <c r="O23" s="135"/>
      <c r="P23" s="136">
        <f>IF(入力シート!B104="",0,50000)</f>
        <v>0</v>
      </c>
      <c r="Q23" s="137"/>
      <c r="R23" s="137"/>
      <c r="S23" s="137"/>
      <c r="T23" s="25" t="str">
        <f>IF(入力シート!B104="","","×")</f>
        <v/>
      </c>
      <c r="U23" s="334">
        <f>IF(入力シート!B104="",0,入力シート!AN104)</f>
        <v>0</v>
      </c>
      <c r="V23" s="335"/>
      <c r="W23" s="136">
        <f t="shared" ref="W23:W31" si="3">L23</f>
        <v>0</v>
      </c>
      <c r="X23" s="137"/>
      <c r="Y23" s="137"/>
      <c r="Z23" s="140"/>
      <c r="AA23" s="29"/>
      <c r="AD23" s="30"/>
      <c r="AE23" s="105" t="str">
        <f>IF(入力シート!B104="","",入力シート!V104)</f>
        <v/>
      </c>
      <c r="AF23" s="63" t="str">
        <f>IF(入力シート!B104="","","～")</f>
        <v/>
      </c>
      <c r="AG23" s="106" t="str">
        <f>IF(入力シート!V104="","","令和7年3月")</f>
        <v/>
      </c>
      <c r="AH23" s="270" t="str">
        <f>IF(入力シート!B104="","","別紙「出張等計画書のとおり」")</f>
        <v/>
      </c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2"/>
    </row>
    <row r="24" spans="2:47" x14ac:dyDescent="0.4">
      <c r="B24" s="16"/>
      <c r="C24" s="271" t="str">
        <f>IF(入力シート!B105="","",入力シート!B105)</f>
        <v/>
      </c>
      <c r="D24" s="271"/>
      <c r="E24" s="271"/>
      <c r="F24" s="271"/>
      <c r="G24" s="271"/>
      <c r="H24" s="271"/>
      <c r="I24" s="271"/>
      <c r="J24" s="271"/>
      <c r="K24" s="333"/>
      <c r="L24" s="133">
        <f t="shared" si="2"/>
        <v>0</v>
      </c>
      <c r="M24" s="134"/>
      <c r="N24" s="134"/>
      <c r="O24" s="135"/>
      <c r="P24" s="136">
        <f>IF(入力シート!B105="",0,50000)</f>
        <v>0</v>
      </c>
      <c r="Q24" s="137"/>
      <c r="R24" s="137"/>
      <c r="S24" s="137"/>
      <c r="T24" s="25" t="str">
        <f>IF(入力シート!B105="","","×")</f>
        <v/>
      </c>
      <c r="U24" s="334">
        <f>IF(入力シート!B105="",0,入力シート!AN105)</f>
        <v>0</v>
      </c>
      <c r="V24" s="335"/>
      <c r="W24" s="136">
        <f t="shared" si="3"/>
        <v>0</v>
      </c>
      <c r="X24" s="137"/>
      <c r="Y24" s="137"/>
      <c r="Z24" s="140"/>
      <c r="AA24" s="29"/>
      <c r="AD24" s="30"/>
      <c r="AE24" s="105" t="str">
        <f>IF(入力シート!B105="","",入力シート!V105)</f>
        <v/>
      </c>
      <c r="AF24" s="63" t="str">
        <f>IF(入力シート!B105="","","～")</f>
        <v/>
      </c>
      <c r="AG24" s="106" t="str">
        <f>IF(入力シート!V105="","","令和7年3月")</f>
        <v/>
      </c>
      <c r="AH24" s="270" t="str">
        <f>IF(入力シート!B105="","","別紙「出張等計画書のとおり」")</f>
        <v/>
      </c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2"/>
    </row>
    <row r="25" spans="2:47" x14ac:dyDescent="0.4">
      <c r="B25" s="16"/>
      <c r="C25" s="271" t="str">
        <f>IF(入力シート!B106="","",入力シート!B106)</f>
        <v/>
      </c>
      <c r="D25" s="271"/>
      <c r="E25" s="271"/>
      <c r="F25" s="271"/>
      <c r="G25" s="271"/>
      <c r="H25" s="271"/>
      <c r="I25" s="271"/>
      <c r="J25" s="271"/>
      <c r="K25" s="333"/>
      <c r="L25" s="133">
        <f t="shared" si="2"/>
        <v>0</v>
      </c>
      <c r="M25" s="134"/>
      <c r="N25" s="134"/>
      <c r="O25" s="135"/>
      <c r="P25" s="136">
        <f>IF(入力シート!B106="",0,50000)</f>
        <v>0</v>
      </c>
      <c r="Q25" s="137"/>
      <c r="R25" s="137"/>
      <c r="S25" s="137"/>
      <c r="T25" s="25" t="str">
        <f>IF(入力シート!B106="","","×")</f>
        <v/>
      </c>
      <c r="U25" s="334">
        <f>IF(入力シート!B106="",0,入力シート!AN106)</f>
        <v>0</v>
      </c>
      <c r="V25" s="335"/>
      <c r="W25" s="136">
        <f t="shared" si="3"/>
        <v>0</v>
      </c>
      <c r="X25" s="137"/>
      <c r="Y25" s="137"/>
      <c r="Z25" s="140"/>
      <c r="AA25" s="29"/>
      <c r="AD25" s="30"/>
      <c r="AE25" s="105" t="str">
        <f>IF(入力シート!B106="","",入力シート!V106)</f>
        <v/>
      </c>
      <c r="AF25" s="63" t="str">
        <f>IF(入力シート!B106="","","～")</f>
        <v/>
      </c>
      <c r="AG25" s="106" t="str">
        <f>IF(入力シート!V106="","","令和7年3月")</f>
        <v/>
      </c>
      <c r="AH25" s="270" t="str">
        <f>IF(入力シート!B106="","","別紙「出張等計画書のとおり」")</f>
        <v/>
      </c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2"/>
    </row>
    <row r="26" spans="2:47" x14ac:dyDescent="0.4">
      <c r="B26" s="16"/>
      <c r="C26" s="271" t="str">
        <f>IF(入力シート!B107="","",入力シート!B107)</f>
        <v/>
      </c>
      <c r="D26" s="271"/>
      <c r="E26" s="271"/>
      <c r="F26" s="271"/>
      <c r="G26" s="271"/>
      <c r="H26" s="271"/>
      <c r="I26" s="271"/>
      <c r="J26" s="271"/>
      <c r="K26" s="333"/>
      <c r="L26" s="133">
        <f t="shared" si="2"/>
        <v>0</v>
      </c>
      <c r="M26" s="134"/>
      <c r="N26" s="134"/>
      <c r="O26" s="135"/>
      <c r="P26" s="136">
        <f>IF(入力シート!B107="",0,50000)</f>
        <v>0</v>
      </c>
      <c r="Q26" s="137"/>
      <c r="R26" s="137"/>
      <c r="S26" s="137"/>
      <c r="T26" s="25" t="str">
        <f>IF(入力シート!B107="","","×")</f>
        <v/>
      </c>
      <c r="U26" s="334">
        <f>IF(入力シート!B107="",0,入力シート!AN107)</f>
        <v>0</v>
      </c>
      <c r="V26" s="335"/>
      <c r="W26" s="136">
        <f t="shared" si="3"/>
        <v>0</v>
      </c>
      <c r="X26" s="137"/>
      <c r="Y26" s="137"/>
      <c r="Z26" s="140"/>
      <c r="AA26" s="29"/>
      <c r="AD26" s="30"/>
      <c r="AE26" s="105" t="str">
        <f>IF(入力シート!B107="","",入力シート!V107)</f>
        <v/>
      </c>
      <c r="AF26" s="63" t="str">
        <f>IF(入力シート!B107="","","～")</f>
        <v/>
      </c>
      <c r="AG26" s="106" t="str">
        <f>IF(入力シート!V107="","","令和7年3月")</f>
        <v/>
      </c>
      <c r="AH26" s="270" t="str">
        <f>IF(入力シート!B107="","","別紙「出張等計画書のとおり」")</f>
        <v/>
      </c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2"/>
    </row>
    <row r="27" spans="2:47" x14ac:dyDescent="0.4">
      <c r="B27" s="16"/>
      <c r="C27" s="271" t="str">
        <f>IF(入力シート!B108="","",入力シート!B108)</f>
        <v/>
      </c>
      <c r="D27" s="271"/>
      <c r="E27" s="271"/>
      <c r="F27" s="271"/>
      <c r="G27" s="271"/>
      <c r="H27" s="271"/>
      <c r="I27" s="271"/>
      <c r="J27" s="271"/>
      <c r="K27" s="333"/>
      <c r="L27" s="133">
        <f t="shared" si="2"/>
        <v>0</v>
      </c>
      <c r="M27" s="134"/>
      <c r="N27" s="134"/>
      <c r="O27" s="135"/>
      <c r="P27" s="136">
        <f>IF(入力シート!B108="",0,50000)</f>
        <v>0</v>
      </c>
      <c r="Q27" s="137"/>
      <c r="R27" s="137"/>
      <c r="S27" s="137"/>
      <c r="T27" s="25" t="str">
        <f>IF(入力シート!B108="","","×")</f>
        <v/>
      </c>
      <c r="U27" s="334">
        <f>IF(入力シート!B108="",0,入力シート!AN108)</f>
        <v>0</v>
      </c>
      <c r="V27" s="335"/>
      <c r="W27" s="136">
        <f t="shared" si="3"/>
        <v>0</v>
      </c>
      <c r="X27" s="137"/>
      <c r="Y27" s="137"/>
      <c r="Z27" s="140"/>
      <c r="AA27" s="29"/>
      <c r="AD27" s="30"/>
      <c r="AE27" s="105" t="str">
        <f>IF(入力シート!B108="","",入力シート!V108)</f>
        <v/>
      </c>
      <c r="AF27" s="63" t="str">
        <f>IF(入力シート!B108="","","～")</f>
        <v/>
      </c>
      <c r="AG27" s="106" t="str">
        <f>IF(入力シート!V108="","","令和7年3月")</f>
        <v/>
      </c>
      <c r="AH27" s="270" t="str">
        <f>IF(入力シート!B108="","","別紙「出張等計画書のとおり」")</f>
        <v/>
      </c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2"/>
    </row>
    <row r="28" spans="2:47" x14ac:dyDescent="0.4">
      <c r="B28" s="16"/>
      <c r="C28" s="271" t="str">
        <f>IF(入力シート!B109="","",入力シート!B109)</f>
        <v/>
      </c>
      <c r="D28" s="271"/>
      <c r="E28" s="271"/>
      <c r="F28" s="271"/>
      <c r="G28" s="271"/>
      <c r="H28" s="271"/>
      <c r="I28" s="271"/>
      <c r="J28" s="271"/>
      <c r="K28" s="333"/>
      <c r="L28" s="133">
        <f t="shared" si="2"/>
        <v>0</v>
      </c>
      <c r="M28" s="134"/>
      <c r="N28" s="134"/>
      <c r="O28" s="135"/>
      <c r="P28" s="136">
        <f>IF(入力シート!B109="",0,50000)</f>
        <v>0</v>
      </c>
      <c r="Q28" s="137"/>
      <c r="R28" s="137"/>
      <c r="S28" s="137"/>
      <c r="T28" s="25" t="str">
        <f>IF(入力シート!B109="","","×")</f>
        <v/>
      </c>
      <c r="U28" s="334">
        <f>IF(入力シート!B109="",0,入力シート!AN109)</f>
        <v>0</v>
      </c>
      <c r="V28" s="335"/>
      <c r="W28" s="136">
        <f t="shared" si="3"/>
        <v>0</v>
      </c>
      <c r="X28" s="137"/>
      <c r="Y28" s="137"/>
      <c r="Z28" s="140"/>
      <c r="AA28" s="29"/>
      <c r="AD28" s="30"/>
      <c r="AE28" s="105" t="str">
        <f>IF(入力シート!B109="","",入力シート!V109)</f>
        <v/>
      </c>
      <c r="AF28" s="63" t="str">
        <f>IF(入力シート!B109="","","～")</f>
        <v/>
      </c>
      <c r="AG28" s="106" t="str">
        <f>IF(入力シート!V109="","","令和7年3月")</f>
        <v/>
      </c>
      <c r="AH28" s="270" t="str">
        <f>IF(入力シート!B109="","","別紙「出張等計画書のとおり」")</f>
        <v/>
      </c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2"/>
    </row>
    <row r="29" spans="2:47" x14ac:dyDescent="0.4">
      <c r="B29" s="16"/>
      <c r="C29" s="271" t="str">
        <f>IF(入力シート!B110="","",入力シート!B110)</f>
        <v/>
      </c>
      <c r="D29" s="271"/>
      <c r="E29" s="271"/>
      <c r="F29" s="271"/>
      <c r="G29" s="271"/>
      <c r="H29" s="271"/>
      <c r="I29" s="271"/>
      <c r="J29" s="271"/>
      <c r="K29" s="333"/>
      <c r="L29" s="133">
        <f t="shared" si="2"/>
        <v>0</v>
      </c>
      <c r="M29" s="134"/>
      <c r="N29" s="134"/>
      <c r="O29" s="135"/>
      <c r="P29" s="136">
        <f>IF(入力シート!B110="",0,50000)</f>
        <v>0</v>
      </c>
      <c r="Q29" s="137"/>
      <c r="R29" s="137"/>
      <c r="S29" s="137"/>
      <c r="T29" s="25" t="str">
        <f>IF(入力シート!B110="","","×")</f>
        <v/>
      </c>
      <c r="U29" s="334">
        <f>IF(入力シート!B110="",0,入力シート!AN110)</f>
        <v>0</v>
      </c>
      <c r="V29" s="335"/>
      <c r="W29" s="136">
        <f t="shared" si="3"/>
        <v>0</v>
      </c>
      <c r="X29" s="137"/>
      <c r="Y29" s="137"/>
      <c r="Z29" s="140"/>
      <c r="AA29" s="29"/>
      <c r="AD29" s="30"/>
      <c r="AE29" s="105" t="str">
        <f>IF(入力シート!B110="","",入力シート!V110)</f>
        <v/>
      </c>
      <c r="AF29" s="63" t="str">
        <f>IF(入力シート!B110="","","～")</f>
        <v/>
      </c>
      <c r="AG29" s="106" t="str">
        <f>IF(入力シート!V110="","","令和7年3月")</f>
        <v/>
      </c>
      <c r="AH29" s="270" t="str">
        <f>IF(入力シート!B110="","","別紙「出張等計画書のとおり」")</f>
        <v/>
      </c>
      <c r="AI29" s="271"/>
      <c r="AJ29" s="271"/>
      <c r="AK29" s="271"/>
      <c r="AL29" s="271"/>
      <c r="AM29" s="271"/>
      <c r="AN29" s="271"/>
      <c r="AO29" s="271"/>
      <c r="AP29" s="271"/>
      <c r="AQ29" s="271"/>
      <c r="AR29" s="271"/>
      <c r="AS29" s="271"/>
      <c r="AT29" s="271"/>
      <c r="AU29" s="272"/>
    </row>
    <row r="30" spans="2:47" x14ac:dyDescent="0.4">
      <c r="B30" s="16"/>
      <c r="C30" s="271" t="str">
        <f>IF(入力シート!B111="","",入力シート!B111)</f>
        <v/>
      </c>
      <c r="D30" s="271"/>
      <c r="E30" s="271"/>
      <c r="F30" s="271"/>
      <c r="G30" s="271"/>
      <c r="H30" s="271"/>
      <c r="I30" s="271"/>
      <c r="J30" s="271"/>
      <c r="K30" s="333"/>
      <c r="L30" s="133">
        <f t="shared" si="2"/>
        <v>0</v>
      </c>
      <c r="M30" s="134"/>
      <c r="N30" s="134"/>
      <c r="O30" s="135"/>
      <c r="P30" s="136">
        <f>IF(入力シート!B111="",0,50000)</f>
        <v>0</v>
      </c>
      <c r="Q30" s="137"/>
      <c r="R30" s="137"/>
      <c r="S30" s="137"/>
      <c r="T30" s="25" t="str">
        <f>IF(入力シート!B111="","","×")</f>
        <v/>
      </c>
      <c r="U30" s="334">
        <f>IF(入力シート!B111="",0,入力シート!AN111)</f>
        <v>0</v>
      </c>
      <c r="V30" s="335"/>
      <c r="W30" s="136">
        <f t="shared" si="3"/>
        <v>0</v>
      </c>
      <c r="X30" s="137"/>
      <c r="Y30" s="137"/>
      <c r="Z30" s="140"/>
      <c r="AA30" s="29"/>
      <c r="AD30" s="30"/>
      <c r="AE30" s="105" t="str">
        <f>IF(入力シート!B111="","",入力シート!V111)</f>
        <v/>
      </c>
      <c r="AF30" s="63" t="str">
        <f>IF(入力シート!B111="","","～")</f>
        <v/>
      </c>
      <c r="AG30" s="106" t="str">
        <f>IF(入力シート!V111="","","令和7年3月")</f>
        <v/>
      </c>
      <c r="AH30" s="270" t="str">
        <f>IF(入力シート!B111="","","別紙「出張等計画書のとおり」")</f>
        <v/>
      </c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2"/>
    </row>
    <row r="31" spans="2:47" x14ac:dyDescent="0.4">
      <c r="B31" s="16"/>
      <c r="C31" s="271" t="str">
        <f>IF(入力シート!B112="","",入力シート!B112)</f>
        <v/>
      </c>
      <c r="D31" s="271"/>
      <c r="E31" s="271"/>
      <c r="F31" s="271"/>
      <c r="G31" s="271"/>
      <c r="H31" s="271"/>
      <c r="I31" s="271"/>
      <c r="J31" s="271"/>
      <c r="K31" s="333"/>
      <c r="L31" s="133">
        <f t="shared" si="2"/>
        <v>0</v>
      </c>
      <c r="M31" s="134"/>
      <c r="N31" s="134"/>
      <c r="O31" s="135"/>
      <c r="P31" s="136">
        <f>IF(入力シート!B112="",0,50000)</f>
        <v>0</v>
      </c>
      <c r="Q31" s="137"/>
      <c r="R31" s="137"/>
      <c r="S31" s="137"/>
      <c r="T31" s="25" t="str">
        <f>IF(入力シート!B112="","","×")</f>
        <v/>
      </c>
      <c r="U31" s="334">
        <f>IF(入力シート!B112="",0,入力シート!AN112)</f>
        <v>0</v>
      </c>
      <c r="V31" s="335"/>
      <c r="W31" s="136">
        <f t="shared" si="3"/>
        <v>0</v>
      </c>
      <c r="X31" s="137"/>
      <c r="Y31" s="137"/>
      <c r="Z31" s="140"/>
      <c r="AA31" s="29"/>
      <c r="AD31" s="30"/>
      <c r="AE31" s="105" t="str">
        <f>IF(入力シート!B112="","",入力シート!V112)</f>
        <v/>
      </c>
      <c r="AF31" s="63" t="str">
        <f>IF(入力シート!B112="","","～")</f>
        <v/>
      </c>
      <c r="AG31" s="106" t="str">
        <f>IF(入力シート!V112="","","令和7年3月")</f>
        <v/>
      </c>
      <c r="AH31" s="270" t="str">
        <f>IF(入力シート!B112="","","別紙「出張等計画書のとおり」")</f>
        <v/>
      </c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2"/>
    </row>
    <row r="32" spans="2:47" x14ac:dyDescent="0.4">
      <c r="B32" s="16"/>
      <c r="C32" s="271" t="str">
        <f>IF(入力シート!B113="","",入力シート!B113)</f>
        <v/>
      </c>
      <c r="D32" s="271"/>
      <c r="E32" s="271"/>
      <c r="F32" s="271"/>
      <c r="G32" s="271"/>
      <c r="H32" s="271"/>
      <c r="I32" s="271"/>
      <c r="J32" s="271"/>
      <c r="K32" s="333"/>
      <c r="L32" s="133">
        <f t="shared" si="2"/>
        <v>0</v>
      </c>
      <c r="M32" s="134"/>
      <c r="N32" s="134"/>
      <c r="O32" s="135"/>
      <c r="P32" s="136">
        <f>IF(入力シート!B113="",0,50000)</f>
        <v>0</v>
      </c>
      <c r="Q32" s="137"/>
      <c r="R32" s="137"/>
      <c r="S32" s="137"/>
      <c r="T32" s="25" t="str">
        <f>IF(入力シート!B113="","","×")</f>
        <v/>
      </c>
      <c r="U32" s="334">
        <f>IF(入力シート!B113="",0,入力シート!AN113)</f>
        <v>0</v>
      </c>
      <c r="V32" s="335"/>
      <c r="W32" s="136">
        <f t="shared" si="1"/>
        <v>0</v>
      </c>
      <c r="X32" s="137"/>
      <c r="Y32" s="137"/>
      <c r="Z32" s="140"/>
      <c r="AA32" s="29"/>
      <c r="AD32" s="30"/>
      <c r="AE32" s="105" t="str">
        <f>IF(入力シート!B113="","",入力シート!V113)</f>
        <v/>
      </c>
      <c r="AF32" s="63" t="str">
        <f>IF(入力シート!B113="","","～")</f>
        <v/>
      </c>
      <c r="AG32" s="106" t="str">
        <f>IF(入力シート!V113="","","令和7年3月")</f>
        <v/>
      </c>
      <c r="AH32" s="270" t="str">
        <f>IF(入力シート!B113="","","別紙「出張等計画書のとおり」")</f>
        <v/>
      </c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2"/>
    </row>
    <row r="33" spans="2:66" x14ac:dyDescent="0.4">
      <c r="B33" s="16"/>
      <c r="C33" s="271" t="str">
        <f>IF(入力シート!B114="","",入力シート!B114)</f>
        <v/>
      </c>
      <c r="D33" s="271"/>
      <c r="E33" s="271"/>
      <c r="F33" s="271"/>
      <c r="G33" s="271"/>
      <c r="H33" s="271"/>
      <c r="I33" s="271"/>
      <c r="J33" s="271"/>
      <c r="K33" s="333"/>
      <c r="L33" s="133">
        <f t="shared" si="2"/>
        <v>0</v>
      </c>
      <c r="M33" s="134"/>
      <c r="N33" s="134"/>
      <c r="O33" s="135"/>
      <c r="P33" s="136">
        <f>IF(入力シート!B114="",0,50000)</f>
        <v>0</v>
      </c>
      <c r="Q33" s="137"/>
      <c r="R33" s="137"/>
      <c r="S33" s="137"/>
      <c r="T33" s="25" t="str">
        <f>IF(入力シート!B114="","","×")</f>
        <v/>
      </c>
      <c r="U33" s="334">
        <f>IF(入力シート!B114="",0,入力シート!AN114)</f>
        <v>0</v>
      </c>
      <c r="V33" s="335"/>
      <c r="W33" s="136">
        <f t="shared" si="1"/>
        <v>0</v>
      </c>
      <c r="X33" s="137"/>
      <c r="Y33" s="137"/>
      <c r="Z33" s="140"/>
      <c r="AA33" s="29"/>
      <c r="AD33" s="30"/>
      <c r="AE33" s="105" t="str">
        <f>IF(入力シート!B114="","",入力シート!V114)</f>
        <v/>
      </c>
      <c r="AF33" s="63" t="str">
        <f>IF(入力シート!B114="","","～")</f>
        <v/>
      </c>
      <c r="AG33" s="106" t="str">
        <f>IF(入力シート!V114="","","令和7年3月")</f>
        <v/>
      </c>
      <c r="AH33" s="270" t="str">
        <f>IF(入力シート!B114="","","別紙「出張等計画書のとおり」")</f>
        <v/>
      </c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2"/>
    </row>
    <row r="34" spans="2:66" x14ac:dyDescent="0.4">
      <c r="B34" s="16"/>
      <c r="C34" s="271" t="str">
        <f>IF(入力シート!B115="","",入力シート!B115)</f>
        <v/>
      </c>
      <c r="D34" s="271"/>
      <c r="E34" s="271"/>
      <c r="F34" s="271"/>
      <c r="G34" s="271"/>
      <c r="H34" s="271"/>
      <c r="I34" s="271"/>
      <c r="J34" s="271"/>
      <c r="K34" s="333"/>
      <c r="L34" s="133">
        <f t="shared" si="2"/>
        <v>0</v>
      </c>
      <c r="M34" s="134"/>
      <c r="N34" s="134"/>
      <c r="O34" s="135"/>
      <c r="P34" s="136">
        <f>IF(入力シート!B115="",0,50000)</f>
        <v>0</v>
      </c>
      <c r="Q34" s="137"/>
      <c r="R34" s="137"/>
      <c r="S34" s="137"/>
      <c r="T34" s="25" t="str">
        <f>IF(入力シート!B115="","","×")</f>
        <v/>
      </c>
      <c r="U34" s="334">
        <f>IF(入力シート!B115="",0,入力シート!AN115)</f>
        <v>0</v>
      </c>
      <c r="V34" s="335"/>
      <c r="W34" s="136">
        <f t="shared" si="1"/>
        <v>0</v>
      </c>
      <c r="X34" s="137"/>
      <c r="Y34" s="137"/>
      <c r="Z34" s="140"/>
      <c r="AA34" s="29"/>
      <c r="AD34" s="30"/>
      <c r="AE34" s="105" t="str">
        <f>IF(入力シート!B115="","",入力シート!V115)</f>
        <v/>
      </c>
      <c r="AF34" s="63" t="str">
        <f>IF(入力シート!B115="","","～")</f>
        <v/>
      </c>
      <c r="AG34" s="106" t="str">
        <f>IF(入力シート!V115="","","令和7年3月")</f>
        <v/>
      </c>
      <c r="AH34" s="270" t="str">
        <f>IF(入力シート!B115="","","別紙「出張等計画書のとおり」")</f>
        <v/>
      </c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2"/>
    </row>
    <row r="35" spans="2:66" x14ac:dyDescent="0.4">
      <c r="B35" s="16"/>
      <c r="C35" s="271" t="str">
        <f>IF(入力シート!B116="","",入力シート!B116)</f>
        <v/>
      </c>
      <c r="D35" s="271"/>
      <c r="E35" s="271"/>
      <c r="F35" s="271"/>
      <c r="G35" s="271"/>
      <c r="H35" s="271"/>
      <c r="I35" s="271"/>
      <c r="J35" s="271"/>
      <c r="K35" s="333"/>
      <c r="L35" s="133">
        <f t="shared" si="2"/>
        <v>0</v>
      </c>
      <c r="M35" s="134"/>
      <c r="N35" s="134"/>
      <c r="O35" s="135"/>
      <c r="P35" s="136">
        <f>IF(入力シート!B116="",0,50000)</f>
        <v>0</v>
      </c>
      <c r="Q35" s="137"/>
      <c r="R35" s="137"/>
      <c r="S35" s="137"/>
      <c r="T35" s="25" t="str">
        <f>IF(入力シート!B116="","","×")</f>
        <v/>
      </c>
      <c r="U35" s="334">
        <f>IF(入力シート!B116="",0,入力シート!AN116)</f>
        <v>0</v>
      </c>
      <c r="V35" s="335"/>
      <c r="W35" s="136">
        <f t="shared" si="1"/>
        <v>0</v>
      </c>
      <c r="X35" s="137"/>
      <c r="Y35" s="137"/>
      <c r="Z35" s="140"/>
      <c r="AA35" s="29"/>
      <c r="AD35" s="30"/>
      <c r="AE35" s="105" t="str">
        <f>IF(入力シート!B116="","",入力シート!V116)</f>
        <v/>
      </c>
      <c r="AF35" s="63" t="str">
        <f>IF(入力シート!B116="","","～")</f>
        <v/>
      </c>
      <c r="AG35" s="106" t="str">
        <f>IF(入力シート!V116="","","令和7年3月")</f>
        <v/>
      </c>
      <c r="AH35" s="270" t="str">
        <f>IF(入力シート!B116="","","別紙「出張等計画書のとおり」")</f>
        <v/>
      </c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2"/>
    </row>
    <row r="36" spans="2:66" x14ac:dyDescent="0.4">
      <c r="B36" s="16"/>
      <c r="C36" s="271" t="str">
        <f>IF(入力シート!B117="","",入力シート!B117)</f>
        <v/>
      </c>
      <c r="D36" s="271"/>
      <c r="E36" s="271"/>
      <c r="F36" s="271"/>
      <c r="G36" s="271"/>
      <c r="H36" s="271"/>
      <c r="I36" s="271"/>
      <c r="J36" s="271"/>
      <c r="K36" s="333"/>
      <c r="L36" s="133">
        <f t="shared" si="2"/>
        <v>0</v>
      </c>
      <c r="M36" s="134"/>
      <c r="N36" s="134"/>
      <c r="O36" s="135"/>
      <c r="P36" s="136">
        <f>IF(入力シート!B117="",0,50000)</f>
        <v>0</v>
      </c>
      <c r="Q36" s="137"/>
      <c r="R36" s="137"/>
      <c r="S36" s="137"/>
      <c r="T36" s="25" t="str">
        <f>IF(入力シート!B117="","","×")</f>
        <v/>
      </c>
      <c r="U36" s="334">
        <f>IF(入力シート!B117="",0,入力シート!AN117)</f>
        <v>0</v>
      </c>
      <c r="V36" s="335"/>
      <c r="W36" s="136">
        <f t="shared" si="1"/>
        <v>0</v>
      </c>
      <c r="X36" s="137"/>
      <c r="Y36" s="137"/>
      <c r="Z36" s="140"/>
      <c r="AA36" s="29"/>
      <c r="AD36" s="30"/>
      <c r="AE36" s="105" t="str">
        <f>IF(入力シート!B117="","",入力シート!V117)</f>
        <v/>
      </c>
      <c r="AF36" s="63" t="str">
        <f>IF(入力シート!B117="","","～")</f>
        <v/>
      </c>
      <c r="AG36" s="106" t="str">
        <f>IF(入力シート!V117="","","令和7年3月")</f>
        <v/>
      </c>
      <c r="AH36" s="270" t="str">
        <f>IF(入力シート!B117="","","別紙「出張等計画書のとおり」")</f>
        <v/>
      </c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1"/>
      <c r="AT36" s="271"/>
      <c r="AU36" s="272"/>
    </row>
    <row r="37" spans="2:66" ht="16.5" thickBot="1" x14ac:dyDescent="0.45">
      <c r="B37" s="16"/>
      <c r="C37" s="1"/>
      <c r="D37" s="1"/>
      <c r="E37" s="1"/>
      <c r="F37" s="1"/>
      <c r="G37" s="1"/>
      <c r="H37" s="1"/>
      <c r="I37" s="1"/>
      <c r="J37" s="1"/>
      <c r="K37" s="20"/>
      <c r="L37" s="21"/>
      <c r="M37" s="2"/>
      <c r="N37" s="2"/>
      <c r="O37" s="22"/>
      <c r="P37" s="23"/>
      <c r="Q37" s="24"/>
      <c r="R37" s="24"/>
      <c r="S37" s="24"/>
      <c r="T37" s="25"/>
      <c r="U37" s="26"/>
      <c r="V37" s="27"/>
      <c r="W37" s="23"/>
      <c r="X37" s="24"/>
      <c r="Y37" s="24"/>
      <c r="Z37" s="28"/>
      <c r="AA37" s="29"/>
      <c r="AD37" s="30"/>
      <c r="AE37" s="37"/>
      <c r="AF37" s="63"/>
      <c r="AG37" s="38"/>
      <c r="AH37" s="31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3"/>
    </row>
    <row r="38" spans="2:66" ht="19.5" thickTop="1" thickBot="1" x14ac:dyDescent="0.45">
      <c r="B38" s="247" t="s">
        <v>20</v>
      </c>
      <c r="C38" s="248"/>
      <c r="D38" s="248"/>
      <c r="E38" s="248"/>
      <c r="F38" s="248"/>
      <c r="G38" s="248"/>
      <c r="H38" s="248"/>
      <c r="I38" s="248"/>
      <c r="J38" s="248"/>
      <c r="K38" s="249"/>
      <c r="L38" s="321">
        <f>SUM(L7:O37)</f>
        <v>0</v>
      </c>
      <c r="M38" s="322"/>
      <c r="N38" s="322"/>
      <c r="O38" s="323"/>
      <c r="P38" s="253"/>
      <c r="Q38" s="254"/>
      <c r="R38" s="254"/>
      <c r="S38" s="254"/>
      <c r="T38" s="254"/>
      <c r="U38" s="254"/>
      <c r="V38" s="255"/>
      <c r="W38" s="256">
        <f>IF(SUM(W6:Z37)&gt;1000000,1000000,SUM(W6:Z37))</f>
        <v>0</v>
      </c>
      <c r="X38" s="257"/>
      <c r="Y38" s="257"/>
      <c r="Z38" s="258"/>
      <c r="AA38" s="324">
        <f>SUM(AA6:AD37)</f>
        <v>0</v>
      </c>
      <c r="AB38" s="325"/>
      <c r="AC38" s="325"/>
      <c r="AD38" s="263"/>
      <c r="AE38" s="82"/>
      <c r="AF38" s="54"/>
      <c r="AG38" s="39"/>
      <c r="AH38" s="264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6"/>
    </row>
    <row r="39" spans="2:66" x14ac:dyDescent="0.4">
      <c r="B39" s="16"/>
      <c r="C39" s="34"/>
      <c r="D39" s="34"/>
      <c r="E39" s="34"/>
      <c r="F39" s="34"/>
      <c r="G39" s="34"/>
      <c r="H39" s="34"/>
      <c r="I39" s="34"/>
      <c r="J39" s="34"/>
      <c r="K39" s="35"/>
      <c r="L39" s="21"/>
      <c r="M39" s="2"/>
      <c r="N39" s="2"/>
      <c r="O39" s="22"/>
      <c r="P39" s="23"/>
      <c r="Q39" s="24"/>
      <c r="R39" s="24"/>
      <c r="S39" s="24"/>
      <c r="T39" s="25"/>
      <c r="U39" s="26"/>
      <c r="V39" s="27"/>
      <c r="W39" s="23"/>
      <c r="X39" s="24"/>
      <c r="Y39" s="24"/>
      <c r="Z39" s="28"/>
      <c r="AA39" s="29"/>
      <c r="AD39" s="30"/>
      <c r="AE39" s="105"/>
      <c r="AF39" s="53"/>
      <c r="AG39" s="106"/>
      <c r="AH39" s="31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3"/>
    </row>
    <row r="40" spans="2:66" x14ac:dyDescent="0.4">
      <c r="B40" s="330" t="s">
        <v>71</v>
      </c>
      <c r="C40" s="331"/>
      <c r="D40" s="331"/>
      <c r="E40" s="331"/>
      <c r="F40" s="331"/>
      <c r="G40" s="331"/>
      <c r="H40" s="331"/>
      <c r="I40" s="331"/>
      <c r="J40" s="331"/>
      <c r="K40" s="332"/>
      <c r="L40" s="21"/>
      <c r="M40" s="2"/>
      <c r="N40" s="2"/>
      <c r="O40" s="22"/>
      <c r="P40" s="23"/>
      <c r="Q40" s="24"/>
      <c r="R40" s="24"/>
      <c r="S40" s="24"/>
      <c r="T40" s="25"/>
      <c r="U40" s="26"/>
      <c r="V40" s="27"/>
      <c r="W40" s="23"/>
      <c r="X40" s="24"/>
      <c r="Y40" s="24"/>
      <c r="Z40" s="28"/>
      <c r="AA40" s="29"/>
      <c r="AD40" s="30"/>
      <c r="AE40" s="105"/>
      <c r="AF40" s="53"/>
      <c r="AG40" s="106"/>
      <c r="AH40" s="29"/>
    </row>
    <row r="41" spans="2:66" x14ac:dyDescent="0.4">
      <c r="B41" s="327" t="s">
        <v>72</v>
      </c>
      <c r="C41" s="328"/>
      <c r="D41" s="328"/>
      <c r="E41" s="328"/>
      <c r="F41" s="328"/>
      <c r="G41" s="328"/>
      <c r="H41" s="328"/>
      <c r="I41" s="328"/>
      <c r="J41" s="328"/>
      <c r="K41" s="329"/>
      <c r="L41" s="21"/>
      <c r="M41" s="2"/>
      <c r="N41" s="2"/>
      <c r="O41" s="22"/>
      <c r="P41" s="23"/>
      <c r="Q41" s="24"/>
      <c r="R41" s="24"/>
      <c r="S41" s="24"/>
      <c r="T41" s="25"/>
      <c r="U41" s="26"/>
      <c r="V41" s="27"/>
      <c r="W41" s="23"/>
      <c r="X41" s="24"/>
      <c r="Y41" s="24"/>
      <c r="Z41" s="28"/>
      <c r="AA41" s="29"/>
      <c r="AD41" s="30"/>
      <c r="AE41" s="105"/>
      <c r="AF41" s="53"/>
      <c r="AG41" s="106"/>
      <c r="AH41" s="29"/>
    </row>
    <row r="42" spans="2:66" x14ac:dyDescent="0.4">
      <c r="B42" s="16"/>
      <c r="C42" s="328" t="s">
        <v>73</v>
      </c>
      <c r="D42" s="328"/>
      <c r="E42" s="328"/>
      <c r="F42" s="328"/>
      <c r="G42" s="328"/>
      <c r="H42" s="328"/>
      <c r="I42" s="328"/>
      <c r="J42" s="328"/>
      <c r="K42" s="329"/>
      <c r="L42" s="21"/>
      <c r="M42" s="2"/>
      <c r="N42" s="2"/>
      <c r="O42" s="22"/>
      <c r="P42" s="23"/>
      <c r="Q42" s="24"/>
      <c r="R42" s="24"/>
      <c r="S42" s="24"/>
      <c r="T42" s="25"/>
      <c r="U42" s="26"/>
      <c r="V42" s="27"/>
      <c r="W42" s="267">
        <f>SUM(W43:Z47)</f>
        <v>0</v>
      </c>
      <c r="X42" s="268"/>
      <c r="Y42" s="268"/>
      <c r="Z42" s="269"/>
      <c r="AA42" s="29"/>
      <c r="AD42" s="30"/>
      <c r="AE42" s="105"/>
      <c r="AF42" s="53"/>
      <c r="AG42" s="106"/>
      <c r="AH42" s="276" t="s">
        <v>74</v>
      </c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</row>
    <row r="43" spans="2:66" x14ac:dyDescent="0.4">
      <c r="B43" s="16"/>
      <c r="C43" s="281" t="str">
        <f>IF(入力シート!B122="","",入力シート!B122)</f>
        <v/>
      </c>
      <c r="D43" s="281"/>
      <c r="E43" s="281"/>
      <c r="F43" s="281"/>
      <c r="G43" s="281"/>
      <c r="H43" s="281"/>
      <c r="I43" s="281"/>
      <c r="J43" s="281"/>
      <c r="K43" s="282"/>
      <c r="L43" s="133" t="str">
        <f>IF(入力シート!B122="","",入力シート!AB122)</f>
        <v/>
      </c>
      <c r="M43" s="134"/>
      <c r="N43" s="134"/>
      <c r="O43" s="135"/>
      <c r="P43" s="133" t="str">
        <f>IF(入力シート!B122="","",入力シート!AB122)</f>
        <v/>
      </c>
      <c r="Q43" s="134"/>
      <c r="R43" s="134"/>
      <c r="S43" s="134"/>
      <c r="T43" s="66" t="str">
        <f>IF(入力シート!B122="","","-")</f>
        <v/>
      </c>
      <c r="U43" s="137" t="str">
        <f>IF(入力シート!B122="","",入力シート!AF122)</f>
        <v/>
      </c>
      <c r="V43" s="140"/>
      <c r="W43" s="136" t="str">
        <f>IF(入力シート!B122="","",入力シート!AN122)</f>
        <v/>
      </c>
      <c r="X43" s="137"/>
      <c r="Y43" s="137"/>
      <c r="Z43" s="140"/>
      <c r="AA43" s="136" t="str">
        <f>IF(入力シート!B122="","",入力シート!AF122)</f>
        <v/>
      </c>
      <c r="AB43" s="137"/>
      <c r="AC43" s="137"/>
      <c r="AD43" s="140"/>
      <c r="AE43" s="105" t="str">
        <f>IF(入力シート!B122="","",入力シート!N122)</f>
        <v/>
      </c>
      <c r="AF43" s="53" t="str">
        <f>IF(入力シート!B122="","","～")</f>
        <v/>
      </c>
      <c r="AG43" s="106" t="str">
        <f>IF(入力シート!B122="","",入力シート!Q122)</f>
        <v/>
      </c>
      <c r="AH43" s="270" t="str">
        <f>IF(入力シート!B122="","",入力シート!CF122)</f>
        <v/>
      </c>
      <c r="AI43" s="271"/>
      <c r="AJ43" s="271"/>
      <c r="AK43" s="271"/>
      <c r="AL43" s="271"/>
      <c r="AM43" s="271" t="str">
        <f>IF(入力シート!B122="","",入力シート!CJ122)</f>
        <v/>
      </c>
      <c r="AN43" s="271"/>
      <c r="AO43" s="271"/>
      <c r="AP43" s="271"/>
      <c r="AQ43" s="271"/>
      <c r="AR43" s="271"/>
      <c r="AS43" s="271"/>
      <c r="AT43" s="271"/>
      <c r="AU43" s="271"/>
    </row>
    <row r="44" spans="2:66" x14ac:dyDescent="0.4">
      <c r="B44" s="16"/>
      <c r="C44" s="281" t="str">
        <f>IF(入力シート!B123="","",入力シート!B123)</f>
        <v/>
      </c>
      <c r="D44" s="281"/>
      <c r="E44" s="281"/>
      <c r="F44" s="281"/>
      <c r="G44" s="281"/>
      <c r="H44" s="281"/>
      <c r="I44" s="281"/>
      <c r="J44" s="281"/>
      <c r="K44" s="282"/>
      <c r="L44" s="133" t="str">
        <f>IF(入力シート!B123="","",入力シート!AB123)</f>
        <v/>
      </c>
      <c r="M44" s="134"/>
      <c r="N44" s="134"/>
      <c r="O44" s="135"/>
      <c r="P44" s="133" t="str">
        <f>IF(入力シート!B123="","",入力シート!AB123)</f>
        <v/>
      </c>
      <c r="Q44" s="134"/>
      <c r="R44" s="134"/>
      <c r="S44" s="134"/>
      <c r="T44" s="66" t="str">
        <f>IF(入力シート!B123="","","-")</f>
        <v/>
      </c>
      <c r="U44" s="137" t="str">
        <f>IF(入力シート!B123="","",入力シート!AF123)</f>
        <v/>
      </c>
      <c r="V44" s="140"/>
      <c r="W44" s="136" t="str">
        <f>IF(入力シート!B123="","",入力シート!AN123)</f>
        <v/>
      </c>
      <c r="X44" s="137"/>
      <c r="Y44" s="137"/>
      <c r="Z44" s="140"/>
      <c r="AA44" s="136" t="str">
        <f>IF(入力シート!B123="","",入力シート!AF123)</f>
        <v/>
      </c>
      <c r="AB44" s="137"/>
      <c r="AC44" s="137"/>
      <c r="AD44" s="140"/>
      <c r="AE44" s="105" t="str">
        <f>IF(入力シート!B123="","",入力シート!N123)</f>
        <v/>
      </c>
      <c r="AF44" s="53" t="str">
        <f>IF(入力シート!B123="","","～")</f>
        <v/>
      </c>
      <c r="AG44" s="106" t="str">
        <f>IF(入力シート!B123="","",入力シート!Q123)</f>
        <v/>
      </c>
      <c r="AH44" s="270" t="str">
        <f>IF(入力シート!B123="","",入力シート!CF123)</f>
        <v/>
      </c>
      <c r="AI44" s="271"/>
      <c r="AJ44" s="271"/>
      <c r="AK44" s="271"/>
      <c r="AL44" s="271"/>
      <c r="AM44" s="271" t="str">
        <f>IF(入力シート!B123="","",入力シート!CJ123)</f>
        <v/>
      </c>
      <c r="AN44" s="271"/>
      <c r="AO44" s="271"/>
      <c r="AP44" s="271"/>
      <c r="AQ44" s="271"/>
      <c r="AR44" s="271"/>
      <c r="AS44" s="271"/>
      <c r="AT44" s="271"/>
      <c r="AU44" s="271"/>
    </row>
    <row r="45" spans="2:66" x14ac:dyDescent="0.4">
      <c r="B45" s="16"/>
      <c r="C45" s="281" t="str">
        <f>IF(入力シート!B124="","",入力シート!B124)</f>
        <v/>
      </c>
      <c r="D45" s="281"/>
      <c r="E45" s="281"/>
      <c r="F45" s="281"/>
      <c r="G45" s="281"/>
      <c r="H45" s="281"/>
      <c r="I45" s="281"/>
      <c r="J45" s="281"/>
      <c r="K45" s="282"/>
      <c r="L45" s="133" t="str">
        <f>IF(入力シート!B124="","",入力シート!AB124)</f>
        <v/>
      </c>
      <c r="M45" s="134"/>
      <c r="N45" s="134"/>
      <c r="O45" s="135"/>
      <c r="P45" s="133" t="str">
        <f>IF(入力シート!B124="","",入力シート!AB124)</f>
        <v/>
      </c>
      <c r="Q45" s="134"/>
      <c r="R45" s="134"/>
      <c r="S45" s="134"/>
      <c r="T45" s="66" t="str">
        <f>IF(入力シート!B124="","","-")</f>
        <v/>
      </c>
      <c r="U45" s="137" t="str">
        <f>IF(入力シート!B124="","",入力シート!AF124)</f>
        <v/>
      </c>
      <c r="V45" s="140"/>
      <c r="W45" s="136" t="str">
        <f>IF(入力シート!B124="","",入力シート!AN124)</f>
        <v/>
      </c>
      <c r="X45" s="137"/>
      <c r="Y45" s="137"/>
      <c r="Z45" s="140"/>
      <c r="AA45" s="136" t="str">
        <f>IF(入力シート!B124="","",入力シート!AF124)</f>
        <v/>
      </c>
      <c r="AB45" s="137"/>
      <c r="AC45" s="137"/>
      <c r="AD45" s="140"/>
      <c r="AE45" s="105" t="str">
        <f>IF(入力シート!B124="","",入力シート!N124)</f>
        <v/>
      </c>
      <c r="AF45" s="53" t="str">
        <f>IF(入力シート!B124="","","～")</f>
        <v/>
      </c>
      <c r="AG45" s="106" t="str">
        <f>IF(入力シート!B124="","",入力シート!Q124)</f>
        <v/>
      </c>
      <c r="AH45" s="270" t="str">
        <f>IF(入力シート!B124="","",入力シート!CF124)</f>
        <v/>
      </c>
      <c r="AI45" s="271"/>
      <c r="AJ45" s="271"/>
      <c r="AK45" s="271"/>
      <c r="AL45" s="271"/>
      <c r="AM45" s="271" t="str">
        <f>IF(入力シート!B124="","",入力シート!CJ124)</f>
        <v/>
      </c>
      <c r="AN45" s="271"/>
      <c r="AO45" s="271"/>
      <c r="AP45" s="271"/>
      <c r="AQ45" s="271"/>
      <c r="AR45" s="271"/>
      <c r="AS45" s="271"/>
      <c r="AT45" s="271"/>
      <c r="AU45" s="271"/>
    </row>
    <row r="46" spans="2:66" x14ac:dyDescent="0.4">
      <c r="B46" s="16"/>
      <c r="C46" s="281" t="str">
        <f>IF(入力シート!B125="","",入力シート!B125)</f>
        <v/>
      </c>
      <c r="D46" s="281"/>
      <c r="E46" s="281"/>
      <c r="F46" s="281"/>
      <c r="G46" s="281"/>
      <c r="H46" s="281"/>
      <c r="I46" s="281"/>
      <c r="J46" s="281"/>
      <c r="K46" s="282"/>
      <c r="L46" s="133" t="str">
        <f>IF(入力シート!B125="","",入力シート!AB125)</f>
        <v/>
      </c>
      <c r="M46" s="134"/>
      <c r="N46" s="134"/>
      <c r="O46" s="135"/>
      <c r="P46" s="133" t="str">
        <f>IF(入力シート!B125="","",入力シート!AB125)</f>
        <v/>
      </c>
      <c r="Q46" s="134"/>
      <c r="R46" s="134"/>
      <c r="S46" s="134"/>
      <c r="T46" s="66" t="str">
        <f>IF(入力シート!B125="","","-")</f>
        <v/>
      </c>
      <c r="U46" s="137" t="str">
        <f>IF(入力シート!B125="","",入力シート!AF125)</f>
        <v/>
      </c>
      <c r="V46" s="140"/>
      <c r="W46" s="136" t="str">
        <f>IF(入力シート!B125="","",入力シート!AN125)</f>
        <v/>
      </c>
      <c r="X46" s="137"/>
      <c r="Y46" s="137"/>
      <c r="Z46" s="140"/>
      <c r="AA46" s="136" t="str">
        <f>IF(入力シート!B125="","",入力シート!AF125)</f>
        <v/>
      </c>
      <c r="AB46" s="137"/>
      <c r="AC46" s="137"/>
      <c r="AD46" s="140"/>
      <c r="AE46" s="105" t="str">
        <f>IF(入力シート!B125="","",入力シート!N125)</f>
        <v/>
      </c>
      <c r="AF46" s="53" t="str">
        <f>IF(入力シート!B125="","","～")</f>
        <v/>
      </c>
      <c r="AG46" s="106" t="str">
        <f>IF(入力シート!B125="","",入力シート!Q125)</f>
        <v/>
      </c>
      <c r="AH46" s="270" t="str">
        <f>IF(入力シート!B125="","",入力シート!CF125)</f>
        <v/>
      </c>
      <c r="AI46" s="271"/>
      <c r="AJ46" s="271"/>
      <c r="AK46" s="271"/>
      <c r="AL46" s="271"/>
      <c r="AM46" s="271" t="str">
        <f>IF(入力シート!B125="","",入力シート!CJ125)</f>
        <v/>
      </c>
      <c r="AN46" s="271"/>
      <c r="AO46" s="271"/>
      <c r="AP46" s="271"/>
      <c r="AQ46" s="271"/>
      <c r="AR46" s="271"/>
      <c r="AS46" s="271"/>
      <c r="AT46" s="271"/>
      <c r="AU46" s="271"/>
    </row>
    <row r="47" spans="2:66" x14ac:dyDescent="0.4">
      <c r="B47" s="16"/>
      <c r="C47" s="281" t="str">
        <f>IF(入力シート!B126="","",入力シート!B126)</f>
        <v/>
      </c>
      <c r="D47" s="281"/>
      <c r="E47" s="281"/>
      <c r="F47" s="281"/>
      <c r="G47" s="281"/>
      <c r="H47" s="281"/>
      <c r="I47" s="281"/>
      <c r="J47" s="281"/>
      <c r="K47" s="282"/>
      <c r="L47" s="133" t="str">
        <f>IF(入力シート!B126="","",入力シート!AB126)</f>
        <v/>
      </c>
      <c r="M47" s="134"/>
      <c r="N47" s="134"/>
      <c r="O47" s="135"/>
      <c r="P47" s="133" t="str">
        <f>IF(入力シート!B126="","",入力シート!AB126)</f>
        <v/>
      </c>
      <c r="Q47" s="134"/>
      <c r="R47" s="134"/>
      <c r="S47" s="134"/>
      <c r="T47" s="66" t="str">
        <f>IF(入力シート!B126="","","-")</f>
        <v/>
      </c>
      <c r="U47" s="137" t="str">
        <f>IF(入力シート!B126="","",入力シート!AF126)</f>
        <v/>
      </c>
      <c r="V47" s="140"/>
      <c r="W47" s="136" t="str">
        <f>IF(入力シート!B126="","",入力シート!AN126)</f>
        <v/>
      </c>
      <c r="X47" s="137"/>
      <c r="Y47" s="137"/>
      <c r="Z47" s="140"/>
      <c r="AA47" s="136" t="str">
        <f>IF(入力シート!B126="","",入力シート!AF126)</f>
        <v/>
      </c>
      <c r="AB47" s="137"/>
      <c r="AC47" s="137"/>
      <c r="AD47" s="140"/>
      <c r="AE47" s="105" t="str">
        <f>IF(入力シート!B126="","",入力シート!N126)</f>
        <v/>
      </c>
      <c r="AF47" s="53" t="str">
        <f>IF(入力シート!B126="","","～")</f>
        <v/>
      </c>
      <c r="AG47" s="106" t="str">
        <f>IF(入力シート!B126="","",入力シート!Q126)</f>
        <v/>
      </c>
      <c r="AH47" s="270" t="str">
        <f>IF(入力シート!B126="","",入力シート!CF126)</f>
        <v/>
      </c>
      <c r="AI47" s="271"/>
      <c r="AJ47" s="271"/>
      <c r="AK47" s="271"/>
      <c r="AL47" s="271"/>
      <c r="AM47" s="271" t="str">
        <f>IF(入力シート!B126="","",入力シート!CJ126)</f>
        <v/>
      </c>
      <c r="AN47" s="271"/>
      <c r="AO47" s="271"/>
      <c r="AP47" s="271"/>
      <c r="AQ47" s="271"/>
      <c r="AR47" s="271"/>
      <c r="AS47" s="271"/>
      <c r="AT47" s="271"/>
      <c r="AU47" s="271"/>
    </row>
    <row r="48" spans="2:66" x14ac:dyDescent="0.4">
      <c r="B48" s="16"/>
      <c r="C48" s="34"/>
      <c r="D48" s="34"/>
      <c r="E48" s="34"/>
      <c r="F48" s="34"/>
      <c r="G48" s="34"/>
      <c r="H48" s="34"/>
      <c r="I48" s="34"/>
      <c r="J48" s="34"/>
      <c r="K48" s="35"/>
      <c r="L48" s="67"/>
      <c r="M48" s="68"/>
      <c r="N48" s="68"/>
      <c r="O48" s="69"/>
      <c r="P48" s="70"/>
      <c r="Q48" s="66"/>
      <c r="R48" s="66"/>
      <c r="S48" s="66"/>
      <c r="T48" s="66"/>
      <c r="U48" s="66"/>
      <c r="V48" s="71"/>
      <c r="W48" s="70"/>
      <c r="X48" s="66"/>
      <c r="Y48" s="66"/>
      <c r="Z48" s="71"/>
      <c r="AA48" s="59"/>
      <c r="AB48" s="60"/>
      <c r="AC48" s="60"/>
      <c r="AD48" s="61"/>
      <c r="AE48" s="105"/>
      <c r="AF48" s="53"/>
      <c r="AG48" s="106"/>
      <c r="AH48" s="49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</row>
    <row r="49" spans="2:47" x14ac:dyDescent="0.4">
      <c r="B49" s="16"/>
      <c r="C49" s="328" t="s">
        <v>75</v>
      </c>
      <c r="D49" s="328"/>
      <c r="E49" s="328"/>
      <c r="F49" s="328"/>
      <c r="G49" s="328"/>
      <c r="H49" s="328"/>
      <c r="I49" s="328"/>
      <c r="J49" s="328"/>
      <c r="K49" s="329"/>
      <c r="L49" s="72"/>
      <c r="M49" s="73"/>
      <c r="N49" s="73"/>
      <c r="O49" s="74"/>
      <c r="P49" s="75"/>
      <c r="Q49" s="76"/>
      <c r="R49" s="76"/>
      <c r="S49" s="76"/>
      <c r="T49" s="66"/>
      <c r="U49" s="76"/>
      <c r="V49" s="77"/>
      <c r="W49" s="267">
        <f>SUM(W50:Z54)</f>
        <v>0</v>
      </c>
      <c r="X49" s="268"/>
      <c r="Y49" s="268"/>
      <c r="Z49" s="269"/>
      <c r="AA49" s="59"/>
      <c r="AB49" s="60"/>
      <c r="AC49" s="60"/>
      <c r="AD49" s="61"/>
      <c r="AE49" s="107"/>
      <c r="AF49" s="57"/>
      <c r="AG49" s="108"/>
      <c r="AH49" s="276" t="s">
        <v>74</v>
      </c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</row>
    <row r="50" spans="2:47" x14ac:dyDescent="0.4">
      <c r="B50" s="16"/>
      <c r="C50" s="281" t="str">
        <f>IF(入力シート!B130="","",入力シート!B130)</f>
        <v/>
      </c>
      <c r="D50" s="281"/>
      <c r="E50" s="281"/>
      <c r="F50" s="281"/>
      <c r="G50" s="281"/>
      <c r="H50" s="281"/>
      <c r="I50" s="281"/>
      <c r="J50" s="281"/>
      <c r="K50" s="282"/>
      <c r="L50" s="133" t="str">
        <f>IF(入力シート!B130="","",入力シート!AJ130)</f>
        <v/>
      </c>
      <c r="M50" s="134"/>
      <c r="N50" s="134"/>
      <c r="O50" s="135"/>
      <c r="P50" s="136" t="str">
        <f>IF(入力シート!B130="","",入力シート!AJ130)</f>
        <v/>
      </c>
      <c r="Q50" s="137"/>
      <c r="R50" s="137"/>
      <c r="S50" s="137"/>
      <c r="T50" s="66" t="str">
        <f>IF(入力シート!B130="","","-")</f>
        <v/>
      </c>
      <c r="U50" s="137" t="str">
        <f>IF(入力シート!B130="","",入力シート!AF130)</f>
        <v/>
      </c>
      <c r="V50" s="140"/>
      <c r="W50" s="136" t="str">
        <f>IF(入力シート!B130="","",入力シート!AN130)</f>
        <v/>
      </c>
      <c r="X50" s="137"/>
      <c r="Y50" s="137"/>
      <c r="Z50" s="140"/>
      <c r="AA50" s="141" t="str">
        <f>IF(入力シート!B130="","",入力シート!AF130)</f>
        <v/>
      </c>
      <c r="AB50" s="142"/>
      <c r="AC50" s="142"/>
      <c r="AD50" s="143"/>
      <c r="AE50" s="105" t="str">
        <f>IF(入力シート!B130="","",入力シート!N130)</f>
        <v/>
      </c>
      <c r="AF50" s="63" t="str">
        <f>IF(入力シート!B130="","","～")</f>
        <v/>
      </c>
      <c r="AG50" s="106" t="str">
        <f>IF(入力シート!B130="","",入力シート!Q130)</f>
        <v/>
      </c>
      <c r="AH50" s="270" t="str">
        <f>IF(入力シート!B130="","",入力シート!BH130)</f>
        <v/>
      </c>
      <c r="AI50" s="271"/>
      <c r="AJ50" s="271"/>
      <c r="AK50" s="271"/>
      <c r="AL50" s="271"/>
      <c r="AM50" s="271" t="str">
        <f>IF(入力シート!B130="","",入力シート!BO130)</f>
        <v/>
      </c>
      <c r="AN50" s="271"/>
      <c r="AO50" s="271"/>
      <c r="AP50" s="271"/>
      <c r="AQ50" s="271"/>
      <c r="AR50" s="271"/>
      <c r="AS50" s="271"/>
      <c r="AT50" s="271"/>
      <c r="AU50" s="271"/>
    </row>
    <row r="51" spans="2:47" x14ac:dyDescent="0.4">
      <c r="B51" s="16"/>
      <c r="C51" s="281" t="str">
        <f>IF(入力シート!B131="","",入力シート!B131)</f>
        <v/>
      </c>
      <c r="D51" s="281"/>
      <c r="E51" s="281"/>
      <c r="F51" s="281"/>
      <c r="G51" s="281"/>
      <c r="H51" s="281"/>
      <c r="I51" s="281"/>
      <c r="J51" s="281"/>
      <c r="K51" s="282"/>
      <c r="L51" s="133" t="str">
        <f>IF(入力シート!B131="","",入力シート!AJ131)</f>
        <v/>
      </c>
      <c r="M51" s="134"/>
      <c r="N51" s="134"/>
      <c r="O51" s="135"/>
      <c r="P51" s="136" t="str">
        <f>IF(入力シート!B131="","",入力シート!AJ131)</f>
        <v/>
      </c>
      <c r="Q51" s="137"/>
      <c r="R51" s="137"/>
      <c r="S51" s="137"/>
      <c r="T51" s="66" t="str">
        <f>IF(入力シート!B131="","","-")</f>
        <v/>
      </c>
      <c r="U51" s="137" t="str">
        <f>IF(入力シート!B131="","",入力シート!AF131)</f>
        <v/>
      </c>
      <c r="V51" s="140"/>
      <c r="W51" s="136" t="str">
        <f>IF(入力シート!B131="","",入力シート!AN131)</f>
        <v/>
      </c>
      <c r="X51" s="137"/>
      <c r="Y51" s="137"/>
      <c r="Z51" s="140"/>
      <c r="AA51" s="141" t="str">
        <f>IF(入力シート!B131="","",入力シート!AF131)</f>
        <v/>
      </c>
      <c r="AB51" s="142"/>
      <c r="AC51" s="142"/>
      <c r="AD51" s="143"/>
      <c r="AE51" s="105" t="str">
        <f>IF(入力シート!B131="","",入力シート!N131)</f>
        <v/>
      </c>
      <c r="AF51" s="63" t="str">
        <f>IF(入力シート!B131="","","～")</f>
        <v/>
      </c>
      <c r="AG51" s="106" t="str">
        <f>IF(入力シート!B131="","",入力シート!Q131)</f>
        <v/>
      </c>
      <c r="AH51" s="270" t="str">
        <f>IF(入力シート!B131="","",入力シート!BH131)</f>
        <v/>
      </c>
      <c r="AI51" s="271"/>
      <c r="AJ51" s="271"/>
      <c r="AK51" s="271"/>
      <c r="AL51" s="271"/>
      <c r="AM51" s="271" t="str">
        <f>IF(入力シート!B131="","",入力シート!BO131)</f>
        <v/>
      </c>
      <c r="AN51" s="271"/>
      <c r="AO51" s="271"/>
      <c r="AP51" s="271"/>
      <c r="AQ51" s="271"/>
      <c r="AR51" s="271"/>
      <c r="AS51" s="271"/>
      <c r="AT51" s="271"/>
      <c r="AU51" s="271"/>
    </row>
    <row r="52" spans="2:47" x14ac:dyDescent="0.4">
      <c r="B52" s="16"/>
      <c r="C52" s="281" t="str">
        <f>IF(入力シート!B132="","",入力シート!B132)</f>
        <v/>
      </c>
      <c r="D52" s="281"/>
      <c r="E52" s="281"/>
      <c r="F52" s="281"/>
      <c r="G52" s="281"/>
      <c r="H52" s="281"/>
      <c r="I52" s="281"/>
      <c r="J52" s="281"/>
      <c r="K52" s="282"/>
      <c r="L52" s="133" t="str">
        <f>IF(入力シート!B132="","",入力シート!AJ132)</f>
        <v/>
      </c>
      <c r="M52" s="134"/>
      <c r="N52" s="134"/>
      <c r="O52" s="135"/>
      <c r="P52" s="136" t="str">
        <f>IF(入力シート!B132="","",入力シート!AJ132)</f>
        <v/>
      </c>
      <c r="Q52" s="137"/>
      <c r="R52" s="137"/>
      <c r="S52" s="137"/>
      <c r="T52" s="66" t="str">
        <f>IF(入力シート!B132="","","-")</f>
        <v/>
      </c>
      <c r="U52" s="137" t="str">
        <f>IF(入力シート!B132="","",入力シート!AF132)</f>
        <v/>
      </c>
      <c r="V52" s="140"/>
      <c r="W52" s="136" t="str">
        <f>IF(入力シート!B132="","",入力シート!AN132)</f>
        <v/>
      </c>
      <c r="X52" s="137"/>
      <c r="Y52" s="137"/>
      <c r="Z52" s="140"/>
      <c r="AA52" s="141" t="str">
        <f>IF(入力シート!B132="","",入力シート!AF132)</f>
        <v/>
      </c>
      <c r="AB52" s="142"/>
      <c r="AC52" s="142"/>
      <c r="AD52" s="143"/>
      <c r="AE52" s="105" t="str">
        <f>IF(入力シート!B132="","",入力シート!N132)</f>
        <v/>
      </c>
      <c r="AF52" s="63" t="str">
        <f>IF(入力シート!B132="","","～")</f>
        <v/>
      </c>
      <c r="AG52" s="106" t="str">
        <f>IF(入力シート!B132="","",入力シート!Q132)</f>
        <v/>
      </c>
      <c r="AH52" s="270" t="str">
        <f>IF(入力シート!B132="","",入力シート!BH132)</f>
        <v/>
      </c>
      <c r="AI52" s="271"/>
      <c r="AJ52" s="271"/>
      <c r="AK52" s="271"/>
      <c r="AL52" s="271"/>
      <c r="AM52" s="271" t="str">
        <f>IF(入力シート!B132="","",入力シート!BO132)</f>
        <v/>
      </c>
      <c r="AN52" s="271"/>
      <c r="AO52" s="271"/>
      <c r="AP52" s="271"/>
      <c r="AQ52" s="271"/>
      <c r="AR52" s="271"/>
      <c r="AS52" s="271"/>
      <c r="AT52" s="271"/>
      <c r="AU52" s="271"/>
    </row>
    <row r="53" spans="2:47" x14ac:dyDescent="0.4">
      <c r="B53" s="16"/>
      <c r="C53" s="281" t="str">
        <f>IF(入力シート!B133="","",入力シート!B133)</f>
        <v/>
      </c>
      <c r="D53" s="281"/>
      <c r="E53" s="281"/>
      <c r="F53" s="281"/>
      <c r="G53" s="281"/>
      <c r="H53" s="281"/>
      <c r="I53" s="281"/>
      <c r="J53" s="281"/>
      <c r="K53" s="282"/>
      <c r="L53" s="133" t="str">
        <f>IF(入力シート!B133="","",入力シート!AJ133)</f>
        <v/>
      </c>
      <c r="M53" s="134"/>
      <c r="N53" s="134"/>
      <c r="O53" s="135"/>
      <c r="P53" s="136" t="str">
        <f>IF(入力シート!B133="","",入力シート!AJ133)</f>
        <v/>
      </c>
      <c r="Q53" s="137"/>
      <c r="R53" s="137"/>
      <c r="S53" s="137"/>
      <c r="T53" s="66" t="str">
        <f>IF(入力シート!B133="","","-")</f>
        <v/>
      </c>
      <c r="U53" s="137" t="str">
        <f>IF(入力シート!B133="","",入力シート!AF133)</f>
        <v/>
      </c>
      <c r="V53" s="140"/>
      <c r="W53" s="136" t="str">
        <f>IF(入力シート!B133="","",入力シート!AN133)</f>
        <v/>
      </c>
      <c r="X53" s="137"/>
      <c r="Y53" s="137"/>
      <c r="Z53" s="140"/>
      <c r="AA53" s="141" t="str">
        <f>IF(入力シート!B133="","",入力シート!AF133)</f>
        <v/>
      </c>
      <c r="AB53" s="142"/>
      <c r="AC53" s="142"/>
      <c r="AD53" s="143"/>
      <c r="AE53" s="105" t="str">
        <f>IF(入力シート!B133="","",入力シート!N133)</f>
        <v/>
      </c>
      <c r="AF53" s="63" t="str">
        <f>IF(入力シート!B133="","","～")</f>
        <v/>
      </c>
      <c r="AG53" s="106" t="str">
        <f>IF(入力シート!B133="","",入力シート!Q133)</f>
        <v/>
      </c>
      <c r="AH53" s="270" t="str">
        <f>IF(入力シート!B133="","",入力シート!BH133)</f>
        <v/>
      </c>
      <c r="AI53" s="271"/>
      <c r="AJ53" s="271"/>
      <c r="AK53" s="271"/>
      <c r="AL53" s="271"/>
      <c r="AM53" s="271" t="str">
        <f>IF(入力シート!B133="","",入力シート!BO133)</f>
        <v/>
      </c>
      <c r="AN53" s="271"/>
      <c r="AO53" s="271"/>
      <c r="AP53" s="271"/>
      <c r="AQ53" s="271"/>
      <c r="AR53" s="271"/>
      <c r="AS53" s="271"/>
      <c r="AT53" s="271"/>
      <c r="AU53" s="271"/>
    </row>
    <row r="54" spans="2:47" x14ac:dyDescent="0.4">
      <c r="B54" s="16"/>
      <c r="C54" s="281" t="str">
        <f>IF(入力シート!B134="","",入力シート!B134)</f>
        <v/>
      </c>
      <c r="D54" s="281"/>
      <c r="E54" s="281"/>
      <c r="F54" s="281"/>
      <c r="G54" s="281"/>
      <c r="H54" s="281"/>
      <c r="I54" s="281"/>
      <c r="J54" s="281"/>
      <c r="K54" s="282"/>
      <c r="L54" s="133" t="str">
        <f>IF(入力シート!B134="","",入力シート!AJ134)</f>
        <v/>
      </c>
      <c r="M54" s="134"/>
      <c r="N54" s="134"/>
      <c r="O54" s="135"/>
      <c r="P54" s="136" t="str">
        <f>IF(入力シート!B134="","",入力シート!AJ134)</f>
        <v/>
      </c>
      <c r="Q54" s="137"/>
      <c r="R54" s="137"/>
      <c r="S54" s="137"/>
      <c r="T54" s="66" t="str">
        <f>IF(入力シート!B134="","","-")</f>
        <v/>
      </c>
      <c r="U54" s="137" t="str">
        <f>IF(入力シート!B134="","",入力シート!AF134)</f>
        <v/>
      </c>
      <c r="V54" s="140"/>
      <c r="W54" s="136" t="str">
        <f>IF(入力シート!B134="","",入力シート!AN134)</f>
        <v/>
      </c>
      <c r="X54" s="137"/>
      <c r="Y54" s="137"/>
      <c r="Z54" s="140"/>
      <c r="AA54" s="141" t="str">
        <f>IF(入力シート!B134="","",入力シート!AF134)</f>
        <v/>
      </c>
      <c r="AB54" s="142"/>
      <c r="AC54" s="142"/>
      <c r="AD54" s="143"/>
      <c r="AE54" s="105" t="str">
        <f>IF(入力シート!B134="","",入力シート!N134)</f>
        <v/>
      </c>
      <c r="AF54" s="63" t="str">
        <f>IF(入力シート!B134="","","～")</f>
        <v/>
      </c>
      <c r="AG54" s="106" t="str">
        <f>IF(入力シート!B134="","",入力シート!Q134)</f>
        <v/>
      </c>
      <c r="AH54" s="270" t="str">
        <f>IF(入力シート!B134="","",入力シート!BH134)</f>
        <v/>
      </c>
      <c r="AI54" s="271"/>
      <c r="AJ54" s="271"/>
      <c r="AK54" s="271"/>
      <c r="AL54" s="271"/>
      <c r="AM54" s="271" t="str">
        <f>IF(入力シート!B134="","",入力シート!BO134)</f>
        <v/>
      </c>
      <c r="AN54" s="271"/>
      <c r="AO54" s="271"/>
      <c r="AP54" s="271"/>
      <c r="AQ54" s="271"/>
      <c r="AR54" s="271"/>
      <c r="AS54" s="271"/>
      <c r="AT54" s="271"/>
      <c r="AU54" s="271"/>
    </row>
    <row r="55" spans="2:47" x14ac:dyDescent="0.4">
      <c r="B55" s="16"/>
      <c r="C55" s="34"/>
      <c r="D55" s="34"/>
      <c r="E55" s="34"/>
      <c r="F55" s="34"/>
      <c r="G55" s="34"/>
      <c r="H55" s="34"/>
      <c r="I55" s="34"/>
      <c r="J55" s="34"/>
      <c r="K55" s="35"/>
      <c r="L55" s="67"/>
      <c r="M55" s="68"/>
      <c r="N55" s="68"/>
      <c r="O55" s="69"/>
      <c r="P55" s="70"/>
      <c r="Q55" s="66"/>
      <c r="R55" s="66"/>
      <c r="S55" s="66"/>
      <c r="T55" s="66"/>
      <c r="U55" s="66"/>
      <c r="V55" s="71"/>
      <c r="W55" s="70"/>
      <c r="X55" s="66"/>
      <c r="Y55" s="66"/>
      <c r="Z55" s="71"/>
      <c r="AA55" s="59"/>
      <c r="AB55" s="60"/>
      <c r="AC55" s="60"/>
      <c r="AD55" s="61"/>
      <c r="AE55" s="105"/>
      <c r="AF55" s="53"/>
      <c r="AG55" s="106"/>
      <c r="AH55" s="31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</row>
    <row r="56" spans="2:47" x14ac:dyDescent="0.4">
      <c r="B56" s="327" t="s">
        <v>76</v>
      </c>
      <c r="C56" s="328"/>
      <c r="D56" s="328"/>
      <c r="E56" s="328"/>
      <c r="F56" s="328"/>
      <c r="G56" s="328"/>
      <c r="H56" s="328"/>
      <c r="I56" s="328"/>
      <c r="J56" s="328"/>
      <c r="K56" s="329"/>
      <c r="L56" s="67"/>
      <c r="M56" s="68"/>
      <c r="N56" s="68"/>
      <c r="O56" s="69"/>
      <c r="P56" s="70"/>
      <c r="Q56" s="66"/>
      <c r="R56" s="66"/>
      <c r="S56" s="66"/>
      <c r="T56" s="66"/>
      <c r="U56" s="66"/>
      <c r="V56" s="71"/>
      <c r="W56" s="70"/>
      <c r="X56" s="66"/>
      <c r="Y56" s="66"/>
      <c r="Z56" s="71"/>
      <c r="AA56" s="59"/>
      <c r="AB56" s="60"/>
      <c r="AC56" s="60"/>
      <c r="AD56" s="61"/>
      <c r="AE56" s="105"/>
      <c r="AF56" s="53"/>
      <c r="AG56" s="106"/>
      <c r="AH56" s="31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</row>
    <row r="57" spans="2:47" x14ac:dyDescent="0.4">
      <c r="B57" s="16"/>
      <c r="C57" s="328" t="s">
        <v>77</v>
      </c>
      <c r="D57" s="328"/>
      <c r="E57" s="328"/>
      <c r="F57" s="328"/>
      <c r="G57" s="328"/>
      <c r="H57" s="328"/>
      <c r="I57" s="328"/>
      <c r="J57" s="328"/>
      <c r="K57" s="329"/>
      <c r="L57" s="67"/>
      <c r="M57" s="68"/>
      <c r="N57" s="68"/>
      <c r="O57" s="69"/>
      <c r="P57" s="70"/>
      <c r="Q57" s="66"/>
      <c r="R57" s="66"/>
      <c r="S57" s="66"/>
      <c r="T57" s="66"/>
      <c r="U57" s="66"/>
      <c r="V57" s="71"/>
      <c r="W57" s="267">
        <f>SUM(W58:Z62)</f>
        <v>0</v>
      </c>
      <c r="X57" s="268"/>
      <c r="Y57" s="268"/>
      <c r="Z57" s="269"/>
      <c r="AA57" s="59"/>
      <c r="AB57" s="60"/>
      <c r="AC57" s="60"/>
      <c r="AD57" s="61"/>
      <c r="AE57" s="105"/>
      <c r="AF57" s="53"/>
      <c r="AG57" s="106"/>
      <c r="AH57" s="31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</row>
    <row r="58" spans="2:47" x14ac:dyDescent="0.4">
      <c r="B58" s="16"/>
      <c r="C58" s="281" t="str">
        <f>IF(入力シート!B122="","",入力シート!B122)</f>
        <v/>
      </c>
      <c r="D58" s="281"/>
      <c r="E58" s="281"/>
      <c r="F58" s="281"/>
      <c r="G58" s="281"/>
      <c r="H58" s="281"/>
      <c r="I58" s="281"/>
      <c r="J58" s="281"/>
      <c r="K58" s="282"/>
      <c r="L58" s="133" t="str">
        <f>IF(入力シート!B122="","",入力シート!AR122)</f>
        <v/>
      </c>
      <c r="M58" s="134"/>
      <c r="N58" s="134"/>
      <c r="O58" s="135"/>
      <c r="P58" s="133" t="str">
        <f>IF(入力シート!B122="","",入力シート!AR122)</f>
        <v/>
      </c>
      <c r="Q58" s="134"/>
      <c r="R58" s="134"/>
      <c r="S58" s="134"/>
      <c r="T58" s="66" t="str">
        <f>IF(入力シート!B122="","","-")</f>
        <v/>
      </c>
      <c r="U58" s="137" t="str">
        <f>IF(入力シート!B122="","",入力シート!AV122)</f>
        <v/>
      </c>
      <c r="V58" s="140"/>
      <c r="W58" s="136" t="str">
        <f>IF(入力シート!B122="","",入力シート!BD122)</f>
        <v/>
      </c>
      <c r="X58" s="137"/>
      <c r="Y58" s="137"/>
      <c r="Z58" s="140"/>
      <c r="AA58" s="136" t="str">
        <f>IF(入力シート!B122="","",入力シート!AV122)</f>
        <v/>
      </c>
      <c r="AB58" s="137"/>
      <c r="AC58" s="137"/>
      <c r="AD58" s="140"/>
      <c r="AE58" s="105" t="str">
        <f>IF(入力シート!B122="","",入力シート!N122)</f>
        <v/>
      </c>
      <c r="AF58" s="63" t="str">
        <f>IF(入力シート!B122="","","～")</f>
        <v/>
      </c>
      <c r="AG58" s="106" t="str">
        <f>IF(入力シート!B122="","",入力シート!Q122)</f>
        <v/>
      </c>
      <c r="AH58" s="270" t="str">
        <f>IF(入力シート!B122="","","別紙「研修等開催計画書のとおり」")</f>
        <v/>
      </c>
      <c r="AI58" s="271"/>
      <c r="AJ58" s="271"/>
      <c r="AK58" s="271"/>
      <c r="AL58" s="271"/>
      <c r="AM58" s="271"/>
      <c r="AN58" s="271"/>
      <c r="AO58" s="271"/>
      <c r="AP58" s="271"/>
      <c r="AQ58" s="271"/>
      <c r="AR58" s="271"/>
      <c r="AS58" s="271"/>
      <c r="AT58" s="271"/>
      <c r="AU58" s="271"/>
    </row>
    <row r="59" spans="2:47" x14ac:dyDescent="0.4">
      <c r="B59" s="16"/>
      <c r="C59" s="281" t="str">
        <f>IF(入力シート!B123="","",入力シート!B123)</f>
        <v/>
      </c>
      <c r="D59" s="281"/>
      <c r="E59" s="281"/>
      <c r="F59" s="281"/>
      <c r="G59" s="281"/>
      <c r="H59" s="281"/>
      <c r="I59" s="281"/>
      <c r="J59" s="281"/>
      <c r="K59" s="282"/>
      <c r="L59" s="133" t="str">
        <f>IF(入力シート!B123="","",入力シート!AR123)</f>
        <v/>
      </c>
      <c r="M59" s="134"/>
      <c r="N59" s="134"/>
      <c r="O59" s="135"/>
      <c r="P59" s="133" t="str">
        <f>IF(入力シート!B123="","",入力シート!AR123)</f>
        <v/>
      </c>
      <c r="Q59" s="134"/>
      <c r="R59" s="134"/>
      <c r="S59" s="134"/>
      <c r="T59" s="66" t="str">
        <f>IF(入力シート!B123="","","-")</f>
        <v/>
      </c>
      <c r="U59" s="137" t="str">
        <f>IF(入力シート!B123="","",入力シート!AV123)</f>
        <v/>
      </c>
      <c r="V59" s="140"/>
      <c r="W59" s="136" t="str">
        <f>IF(入力シート!B123="","",入力シート!BD123)</f>
        <v/>
      </c>
      <c r="X59" s="137"/>
      <c r="Y59" s="137"/>
      <c r="Z59" s="140"/>
      <c r="AA59" s="136" t="str">
        <f>IF(入力シート!B123="","",入力シート!AV123)</f>
        <v/>
      </c>
      <c r="AB59" s="137"/>
      <c r="AC59" s="137"/>
      <c r="AD59" s="140"/>
      <c r="AE59" s="105" t="str">
        <f>IF(入力シート!B123="","",入力シート!N123)</f>
        <v/>
      </c>
      <c r="AF59" s="63" t="str">
        <f>IF(入力シート!B123="","","～")</f>
        <v/>
      </c>
      <c r="AG59" s="106" t="str">
        <f>IF(入力シート!B123="","",入力シート!Q123)</f>
        <v/>
      </c>
      <c r="AH59" s="270" t="str">
        <f>IF(入力シート!B123="","","別紙「研修等開催計画書のとおり」")</f>
        <v/>
      </c>
      <c r="AI59" s="271"/>
      <c r="AJ59" s="271"/>
      <c r="AK59" s="271"/>
      <c r="AL59" s="271"/>
      <c r="AM59" s="271"/>
      <c r="AN59" s="271"/>
      <c r="AO59" s="271"/>
      <c r="AP59" s="271"/>
      <c r="AQ59" s="271"/>
      <c r="AR59" s="271"/>
      <c r="AS59" s="271"/>
      <c r="AT59" s="271"/>
      <c r="AU59" s="271"/>
    </row>
    <row r="60" spans="2:47" x14ac:dyDescent="0.4">
      <c r="B60" s="16"/>
      <c r="C60" s="281" t="str">
        <f>IF(入力シート!B124="","",入力シート!B124)</f>
        <v/>
      </c>
      <c r="D60" s="281"/>
      <c r="E60" s="281"/>
      <c r="F60" s="281"/>
      <c r="G60" s="281"/>
      <c r="H60" s="281"/>
      <c r="I60" s="281"/>
      <c r="J60" s="281"/>
      <c r="K60" s="282"/>
      <c r="L60" s="133" t="str">
        <f>IF(入力シート!B124="","",入力シート!AR124)</f>
        <v/>
      </c>
      <c r="M60" s="134"/>
      <c r="N60" s="134"/>
      <c r="O60" s="135"/>
      <c r="P60" s="133" t="str">
        <f>IF(入力シート!B124="","",入力シート!AR124)</f>
        <v/>
      </c>
      <c r="Q60" s="134"/>
      <c r="R60" s="134"/>
      <c r="S60" s="134"/>
      <c r="T60" s="66" t="str">
        <f>IF(入力シート!B124="","","-")</f>
        <v/>
      </c>
      <c r="U60" s="137" t="str">
        <f>IF(入力シート!B124="","",入力シート!AV124)</f>
        <v/>
      </c>
      <c r="V60" s="140"/>
      <c r="W60" s="136" t="str">
        <f>IF(入力シート!B124="","",入力シート!BD124)</f>
        <v/>
      </c>
      <c r="X60" s="137"/>
      <c r="Y60" s="137"/>
      <c r="Z60" s="140"/>
      <c r="AA60" s="136" t="str">
        <f>IF(入力シート!B124="","",入力シート!AV124)</f>
        <v/>
      </c>
      <c r="AB60" s="137"/>
      <c r="AC60" s="137"/>
      <c r="AD60" s="140"/>
      <c r="AE60" s="105" t="str">
        <f>IF(入力シート!B124="","",入力シート!N124)</f>
        <v/>
      </c>
      <c r="AF60" s="63" t="str">
        <f>IF(入力シート!B124="","","～")</f>
        <v/>
      </c>
      <c r="AG60" s="106" t="str">
        <f>IF(入力シート!B124="","",入力シート!Q124)</f>
        <v/>
      </c>
      <c r="AH60" s="270" t="str">
        <f>IF(入力シート!B124="","","別紙「研修等開催計画書のとおり」")</f>
        <v/>
      </c>
      <c r="AI60" s="271"/>
      <c r="AJ60" s="271"/>
      <c r="AK60" s="271"/>
      <c r="AL60" s="271"/>
      <c r="AM60" s="271"/>
      <c r="AN60" s="271"/>
      <c r="AO60" s="271"/>
      <c r="AP60" s="271"/>
      <c r="AQ60" s="271"/>
      <c r="AR60" s="271"/>
      <c r="AS60" s="271"/>
      <c r="AT60" s="271"/>
      <c r="AU60" s="271"/>
    </row>
    <row r="61" spans="2:47" x14ac:dyDescent="0.4">
      <c r="B61" s="16"/>
      <c r="C61" s="281" t="str">
        <f>IF(入力シート!B125="","",入力シート!B125)</f>
        <v/>
      </c>
      <c r="D61" s="281"/>
      <c r="E61" s="281"/>
      <c r="F61" s="281"/>
      <c r="G61" s="281"/>
      <c r="H61" s="281"/>
      <c r="I61" s="281"/>
      <c r="J61" s="281"/>
      <c r="K61" s="282"/>
      <c r="L61" s="133" t="str">
        <f>IF(入力シート!B125="","",入力シート!AR125)</f>
        <v/>
      </c>
      <c r="M61" s="134"/>
      <c r="N61" s="134"/>
      <c r="O61" s="135"/>
      <c r="P61" s="133" t="str">
        <f>IF(入力シート!B125="","",入力シート!AR125)</f>
        <v/>
      </c>
      <c r="Q61" s="134"/>
      <c r="R61" s="134"/>
      <c r="S61" s="134"/>
      <c r="T61" s="66" t="str">
        <f>IF(入力シート!B125="","","-")</f>
        <v/>
      </c>
      <c r="U61" s="137" t="str">
        <f>IF(入力シート!B125="","",入力シート!AV125)</f>
        <v/>
      </c>
      <c r="V61" s="140"/>
      <c r="W61" s="136" t="str">
        <f>IF(入力シート!B125="","",入力シート!BD125)</f>
        <v/>
      </c>
      <c r="X61" s="137"/>
      <c r="Y61" s="137"/>
      <c r="Z61" s="140"/>
      <c r="AA61" s="136" t="str">
        <f>IF(入力シート!B125="","",入力シート!AV125)</f>
        <v/>
      </c>
      <c r="AB61" s="137"/>
      <c r="AC61" s="137"/>
      <c r="AD61" s="140"/>
      <c r="AE61" s="105" t="str">
        <f>IF(入力シート!B125="","",入力シート!N125)</f>
        <v/>
      </c>
      <c r="AF61" s="63" t="str">
        <f>IF(入力シート!B125="","","～")</f>
        <v/>
      </c>
      <c r="AG61" s="106" t="str">
        <f>IF(入力シート!B125="","",入力シート!Q125)</f>
        <v/>
      </c>
      <c r="AH61" s="270" t="str">
        <f>IF(入力シート!B125="","","別紙「研修等開催計画書のとおり」")</f>
        <v/>
      </c>
      <c r="AI61" s="271"/>
      <c r="AJ61" s="271"/>
      <c r="AK61" s="271"/>
      <c r="AL61" s="271"/>
      <c r="AM61" s="271"/>
      <c r="AN61" s="271"/>
      <c r="AO61" s="271"/>
      <c r="AP61" s="271"/>
      <c r="AQ61" s="271"/>
      <c r="AR61" s="271"/>
      <c r="AS61" s="271"/>
      <c r="AT61" s="271"/>
      <c r="AU61" s="271"/>
    </row>
    <row r="62" spans="2:47" x14ac:dyDescent="0.4">
      <c r="B62" s="16"/>
      <c r="C62" s="281" t="str">
        <f>IF(入力シート!B126="","",入力シート!B126)</f>
        <v/>
      </c>
      <c r="D62" s="281"/>
      <c r="E62" s="281"/>
      <c r="F62" s="281"/>
      <c r="G62" s="281"/>
      <c r="H62" s="281"/>
      <c r="I62" s="281"/>
      <c r="J62" s="281"/>
      <c r="K62" s="282"/>
      <c r="L62" s="133" t="str">
        <f>IF(入力シート!B126="","",入力シート!AR126)</f>
        <v/>
      </c>
      <c r="M62" s="134"/>
      <c r="N62" s="134"/>
      <c r="O62" s="135"/>
      <c r="P62" s="133" t="str">
        <f>IF(入力シート!B126="","",入力シート!AR126)</f>
        <v/>
      </c>
      <c r="Q62" s="134"/>
      <c r="R62" s="134"/>
      <c r="S62" s="134"/>
      <c r="T62" s="66" t="str">
        <f>IF(入力シート!B126="","","-")</f>
        <v/>
      </c>
      <c r="U62" s="137" t="str">
        <f>IF(入力シート!B126="","",入力シート!AV126)</f>
        <v/>
      </c>
      <c r="V62" s="140"/>
      <c r="W62" s="136" t="str">
        <f>IF(入力シート!B126="","",入力シート!BD126)</f>
        <v/>
      </c>
      <c r="X62" s="137"/>
      <c r="Y62" s="137"/>
      <c r="Z62" s="140"/>
      <c r="AA62" s="136" t="str">
        <f>IF(入力シート!B126="","",入力シート!AV126)</f>
        <v/>
      </c>
      <c r="AB62" s="137"/>
      <c r="AC62" s="137"/>
      <c r="AD62" s="140"/>
      <c r="AE62" s="105" t="str">
        <f>IF(入力シート!B126="","",入力シート!N126)</f>
        <v/>
      </c>
      <c r="AF62" s="63" t="str">
        <f>IF(入力シート!B126="","","～")</f>
        <v/>
      </c>
      <c r="AG62" s="106" t="str">
        <f>IF(入力シート!B126="","",入力シート!Q126)</f>
        <v/>
      </c>
      <c r="AH62" s="270" t="str">
        <f>IF(入力シート!B126="","","別紙「研修等開催計画書のとおり」")</f>
        <v/>
      </c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</row>
    <row r="63" spans="2:47" x14ac:dyDescent="0.4">
      <c r="B63" s="16"/>
      <c r="C63" s="34"/>
      <c r="D63" s="34"/>
      <c r="E63" s="34"/>
      <c r="F63" s="34"/>
      <c r="G63" s="34"/>
      <c r="H63" s="34"/>
      <c r="I63" s="34"/>
      <c r="J63" s="34"/>
      <c r="K63" s="35"/>
      <c r="L63" s="67"/>
      <c r="M63" s="68"/>
      <c r="N63" s="68"/>
      <c r="O63" s="69"/>
      <c r="P63" s="70"/>
      <c r="Q63" s="66"/>
      <c r="R63" s="66"/>
      <c r="S63" s="66"/>
      <c r="T63" s="66"/>
      <c r="U63" s="66"/>
      <c r="V63" s="71"/>
      <c r="W63" s="70"/>
      <c r="X63" s="66"/>
      <c r="Y63" s="66"/>
      <c r="Z63" s="71"/>
      <c r="AA63" s="59"/>
      <c r="AB63" s="60"/>
      <c r="AC63" s="60"/>
      <c r="AD63" s="61"/>
      <c r="AE63" s="105"/>
      <c r="AF63" s="63"/>
      <c r="AG63" s="106"/>
      <c r="AH63" s="31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</row>
    <row r="64" spans="2:47" x14ac:dyDescent="0.4">
      <c r="B64" s="327" t="s">
        <v>78</v>
      </c>
      <c r="C64" s="328"/>
      <c r="D64" s="328"/>
      <c r="E64" s="328"/>
      <c r="F64" s="328"/>
      <c r="G64" s="328"/>
      <c r="H64" s="328"/>
      <c r="I64" s="328"/>
      <c r="J64" s="328"/>
      <c r="K64" s="329"/>
      <c r="L64" s="67"/>
      <c r="M64" s="68"/>
      <c r="N64" s="68"/>
      <c r="O64" s="69"/>
      <c r="P64" s="70"/>
      <c r="Q64" s="66"/>
      <c r="R64" s="66"/>
      <c r="S64" s="66"/>
      <c r="T64" s="66"/>
      <c r="U64" s="66"/>
      <c r="V64" s="71"/>
      <c r="W64" s="70"/>
      <c r="X64" s="66"/>
      <c r="Y64" s="66"/>
      <c r="Z64" s="71"/>
      <c r="AA64" s="59"/>
      <c r="AB64" s="60"/>
      <c r="AC64" s="60"/>
      <c r="AD64" s="61"/>
      <c r="AE64" s="105"/>
      <c r="AF64" s="63"/>
      <c r="AG64" s="106"/>
      <c r="AH64" s="276" t="s">
        <v>74</v>
      </c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</row>
    <row r="65" spans="2:47" x14ac:dyDescent="0.4">
      <c r="B65" s="16"/>
      <c r="C65" s="328" t="s">
        <v>77</v>
      </c>
      <c r="D65" s="328"/>
      <c r="E65" s="328"/>
      <c r="F65" s="328"/>
      <c r="G65" s="328"/>
      <c r="H65" s="328"/>
      <c r="I65" s="328"/>
      <c r="J65" s="328"/>
      <c r="K65" s="329"/>
      <c r="L65" s="67"/>
      <c r="M65" s="68"/>
      <c r="N65" s="68"/>
      <c r="O65" s="69"/>
      <c r="P65" s="70"/>
      <c r="Q65" s="66"/>
      <c r="R65" s="66"/>
      <c r="S65" s="66"/>
      <c r="T65" s="66"/>
      <c r="U65" s="66"/>
      <c r="V65" s="71"/>
      <c r="W65" s="267">
        <f>SUM(W66:Z70)</f>
        <v>0</v>
      </c>
      <c r="X65" s="268"/>
      <c r="Y65" s="268"/>
      <c r="Z65" s="269"/>
      <c r="AA65" s="59"/>
      <c r="AB65" s="60"/>
      <c r="AC65" s="60"/>
      <c r="AD65" s="61"/>
      <c r="AE65" s="105"/>
      <c r="AF65" s="63"/>
      <c r="AG65" s="106"/>
      <c r="AH65" s="270" t="s">
        <v>79</v>
      </c>
      <c r="AI65" s="271"/>
      <c r="AJ65" s="271"/>
      <c r="AK65" s="271"/>
      <c r="AL65" s="271"/>
      <c r="AM65" s="271" t="s">
        <v>80</v>
      </c>
      <c r="AN65" s="271"/>
      <c r="AO65" s="271"/>
      <c r="AP65" s="271"/>
      <c r="AQ65" s="271"/>
      <c r="AR65" s="271"/>
      <c r="AS65" s="271"/>
      <c r="AT65" s="271"/>
      <c r="AU65" s="271"/>
    </row>
    <row r="66" spans="2:47" x14ac:dyDescent="0.4">
      <c r="B66" s="16"/>
      <c r="C66" s="281" t="str">
        <f>IF(入力シート!B122="","",入力シート!B122)</f>
        <v/>
      </c>
      <c r="D66" s="281"/>
      <c r="E66" s="281"/>
      <c r="F66" s="281"/>
      <c r="G66" s="281"/>
      <c r="H66" s="281"/>
      <c r="I66" s="281"/>
      <c r="J66" s="281"/>
      <c r="K66" s="282"/>
      <c r="L66" s="133" t="str">
        <f>IF(入力シート!B122="","",入力シート!BT122)</f>
        <v/>
      </c>
      <c r="M66" s="134"/>
      <c r="N66" s="134"/>
      <c r="O66" s="135"/>
      <c r="P66" s="136" t="str">
        <f>IF(入力シート!B122="","",入力シート!BT122)</f>
        <v/>
      </c>
      <c r="Q66" s="137"/>
      <c r="R66" s="137"/>
      <c r="S66" s="137"/>
      <c r="T66" s="66" t="str">
        <f>IF(入力シート!B122="","","-")</f>
        <v/>
      </c>
      <c r="U66" s="137" t="str">
        <f>IF(入力シート!B122="","",入力シート!CB122)</f>
        <v/>
      </c>
      <c r="V66" s="140"/>
      <c r="W66" s="136" t="str">
        <f>IF(入力シート!B122="","",入力シート!BX122)</f>
        <v/>
      </c>
      <c r="X66" s="137"/>
      <c r="Y66" s="137"/>
      <c r="Z66" s="140"/>
      <c r="AA66" s="141" t="str">
        <f>IF(入力シート!B122="","",入力シート!CB122)</f>
        <v/>
      </c>
      <c r="AB66" s="142"/>
      <c r="AC66" s="142"/>
      <c r="AD66" s="143"/>
      <c r="AE66" s="105" t="str">
        <f>IF(入力シート!B122="","",入力シート!N122)</f>
        <v/>
      </c>
      <c r="AF66" s="53" t="str">
        <f>IF(入力シート!B122="","","～")</f>
        <v/>
      </c>
      <c r="AG66" s="106" t="str">
        <f>IF(入力シート!B122="","",入力シート!Q122)</f>
        <v/>
      </c>
      <c r="AH66" s="270" t="str">
        <f>IF(入力シート!B122="","",入力シート!CF122)</f>
        <v/>
      </c>
      <c r="AI66" s="271"/>
      <c r="AJ66" s="271"/>
      <c r="AK66" s="271"/>
      <c r="AL66" s="271"/>
      <c r="AM66" s="271" t="str">
        <f>IF(入力シート!B122="","",入力シート!CJ122)</f>
        <v/>
      </c>
      <c r="AN66" s="271"/>
      <c r="AO66" s="271"/>
      <c r="AP66" s="271"/>
      <c r="AQ66" s="271"/>
      <c r="AR66" s="271"/>
      <c r="AS66" s="271"/>
      <c r="AT66" s="271"/>
      <c r="AU66" s="271"/>
    </row>
    <row r="67" spans="2:47" x14ac:dyDescent="0.4">
      <c r="B67" s="16"/>
      <c r="C67" s="281" t="str">
        <f>IF(入力シート!B123="","",入力シート!B123)</f>
        <v/>
      </c>
      <c r="D67" s="281"/>
      <c r="E67" s="281"/>
      <c r="F67" s="281"/>
      <c r="G67" s="281"/>
      <c r="H67" s="281"/>
      <c r="I67" s="281"/>
      <c r="J67" s="281"/>
      <c r="K67" s="282"/>
      <c r="L67" s="133" t="str">
        <f>IF(入力シート!B123="","",入力シート!BT123)</f>
        <v/>
      </c>
      <c r="M67" s="134"/>
      <c r="N67" s="134"/>
      <c r="O67" s="135"/>
      <c r="P67" s="136" t="str">
        <f>IF(入力シート!B123="","",入力シート!BT123)</f>
        <v/>
      </c>
      <c r="Q67" s="137"/>
      <c r="R67" s="137"/>
      <c r="S67" s="137"/>
      <c r="T67" s="66" t="str">
        <f>IF(入力シート!B123="","","-")</f>
        <v/>
      </c>
      <c r="U67" s="137" t="str">
        <f>IF(入力シート!B123="","",入力シート!CB123)</f>
        <v/>
      </c>
      <c r="V67" s="140"/>
      <c r="W67" s="136" t="str">
        <f>IF(入力シート!B123="","",入力シート!BX123)</f>
        <v/>
      </c>
      <c r="X67" s="137"/>
      <c r="Y67" s="137"/>
      <c r="Z67" s="140"/>
      <c r="AA67" s="141" t="str">
        <f>IF(入力シート!B123="","",入力シート!CB123)</f>
        <v/>
      </c>
      <c r="AB67" s="142"/>
      <c r="AC67" s="142"/>
      <c r="AD67" s="143"/>
      <c r="AE67" s="105" t="str">
        <f>IF(入力シート!B123="","",入力シート!N123)</f>
        <v/>
      </c>
      <c r="AF67" s="53" t="str">
        <f>IF(入力シート!B123="","","～")</f>
        <v/>
      </c>
      <c r="AG67" s="106" t="str">
        <f>IF(入力シート!B123="","",入力シート!Q123)</f>
        <v/>
      </c>
      <c r="AH67" s="270" t="str">
        <f>IF(入力シート!B123="","",入力シート!CF123)</f>
        <v/>
      </c>
      <c r="AI67" s="271"/>
      <c r="AJ67" s="271"/>
      <c r="AK67" s="271"/>
      <c r="AL67" s="271"/>
      <c r="AM67" s="271" t="str">
        <f>IF(入力シート!B123="","",入力シート!CJ123)</f>
        <v/>
      </c>
      <c r="AN67" s="271"/>
      <c r="AO67" s="271"/>
      <c r="AP67" s="271"/>
      <c r="AQ67" s="271"/>
      <c r="AR67" s="271"/>
      <c r="AS67" s="271"/>
      <c r="AT67" s="271"/>
      <c r="AU67" s="271"/>
    </row>
    <row r="68" spans="2:47" x14ac:dyDescent="0.4">
      <c r="B68" s="16"/>
      <c r="C68" s="281" t="str">
        <f>IF(入力シート!B124="","",入力シート!B124)</f>
        <v/>
      </c>
      <c r="D68" s="281"/>
      <c r="E68" s="281"/>
      <c r="F68" s="281"/>
      <c r="G68" s="281"/>
      <c r="H68" s="281"/>
      <c r="I68" s="281"/>
      <c r="J68" s="281"/>
      <c r="K68" s="282"/>
      <c r="L68" s="133" t="str">
        <f>IF(入力シート!B124="","",入力シート!BT124)</f>
        <v/>
      </c>
      <c r="M68" s="134"/>
      <c r="N68" s="134"/>
      <c r="O68" s="135"/>
      <c r="P68" s="136" t="str">
        <f>IF(入力シート!B124="","",入力シート!BT124)</f>
        <v/>
      </c>
      <c r="Q68" s="137"/>
      <c r="R68" s="137"/>
      <c r="S68" s="137"/>
      <c r="T68" s="66" t="str">
        <f>IF(入力シート!B124="","","-")</f>
        <v/>
      </c>
      <c r="U68" s="137" t="str">
        <f>IF(入力シート!B124="","",入力シート!CB124)</f>
        <v/>
      </c>
      <c r="V68" s="140"/>
      <c r="W68" s="136" t="str">
        <f>IF(入力シート!B124="","",入力シート!BX124)</f>
        <v/>
      </c>
      <c r="X68" s="137"/>
      <c r="Y68" s="137"/>
      <c r="Z68" s="140"/>
      <c r="AA68" s="141" t="str">
        <f>IF(入力シート!B124="","",入力シート!CB124)</f>
        <v/>
      </c>
      <c r="AB68" s="142"/>
      <c r="AC68" s="142"/>
      <c r="AD68" s="143"/>
      <c r="AE68" s="105" t="str">
        <f>IF(入力シート!B124="","",入力シート!N124)</f>
        <v/>
      </c>
      <c r="AF68" s="53" t="str">
        <f>IF(入力シート!B124="","","～")</f>
        <v/>
      </c>
      <c r="AG68" s="106" t="str">
        <f>IF(入力シート!B124="","",入力シート!Q124)</f>
        <v/>
      </c>
      <c r="AH68" s="270" t="str">
        <f>IF(入力シート!B124="","",入力シート!CF124)</f>
        <v/>
      </c>
      <c r="AI68" s="271"/>
      <c r="AJ68" s="271"/>
      <c r="AK68" s="271"/>
      <c r="AL68" s="271"/>
      <c r="AM68" s="271" t="str">
        <f>IF(入力シート!B124="","",入力シート!CJ124)</f>
        <v/>
      </c>
      <c r="AN68" s="271"/>
      <c r="AO68" s="271"/>
      <c r="AP68" s="271"/>
      <c r="AQ68" s="271"/>
      <c r="AR68" s="271"/>
      <c r="AS68" s="271"/>
      <c r="AT68" s="271"/>
      <c r="AU68" s="271"/>
    </row>
    <row r="69" spans="2:47" x14ac:dyDescent="0.4">
      <c r="B69" s="16"/>
      <c r="C69" s="281" t="str">
        <f>IF(入力シート!B125="","",入力シート!B125)</f>
        <v/>
      </c>
      <c r="D69" s="281"/>
      <c r="E69" s="281"/>
      <c r="F69" s="281"/>
      <c r="G69" s="281"/>
      <c r="H69" s="281"/>
      <c r="I69" s="281"/>
      <c r="J69" s="281"/>
      <c r="K69" s="282"/>
      <c r="L69" s="133" t="str">
        <f>IF(入力シート!B125="","",入力シート!BT125)</f>
        <v/>
      </c>
      <c r="M69" s="134"/>
      <c r="N69" s="134"/>
      <c r="O69" s="135"/>
      <c r="P69" s="136" t="str">
        <f>IF(入力シート!B125="","",入力シート!BT125)</f>
        <v/>
      </c>
      <c r="Q69" s="137"/>
      <c r="R69" s="137"/>
      <c r="S69" s="137"/>
      <c r="T69" s="66" t="str">
        <f>IF(入力シート!B125="","","-")</f>
        <v/>
      </c>
      <c r="U69" s="137" t="str">
        <f>IF(入力シート!B125="","",入力シート!CB125)</f>
        <v/>
      </c>
      <c r="V69" s="140"/>
      <c r="W69" s="136" t="str">
        <f>IF(入力シート!B125="","",入力シート!BX125)</f>
        <v/>
      </c>
      <c r="X69" s="137"/>
      <c r="Y69" s="137"/>
      <c r="Z69" s="140"/>
      <c r="AA69" s="141" t="str">
        <f>IF(入力シート!B125="","",入力シート!CB125)</f>
        <v/>
      </c>
      <c r="AB69" s="142"/>
      <c r="AC69" s="142"/>
      <c r="AD69" s="143"/>
      <c r="AE69" s="105" t="str">
        <f>IF(入力シート!B125="","",入力シート!N125)</f>
        <v/>
      </c>
      <c r="AF69" s="53" t="str">
        <f>IF(入力シート!B125="","","～")</f>
        <v/>
      </c>
      <c r="AG69" s="106" t="str">
        <f>IF(入力シート!B125="","",入力シート!Q125)</f>
        <v/>
      </c>
      <c r="AH69" s="270" t="str">
        <f>IF(入力シート!B125="","",入力シート!CF125)</f>
        <v/>
      </c>
      <c r="AI69" s="271"/>
      <c r="AJ69" s="271"/>
      <c r="AK69" s="271"/>
      <c r="AL69" s="271"/>
      <c r="AM69" s="271" t="str">
        <f>IF(入力シート!B125="","",入力シート!CJ125)</f>
        <v/>
      </c>
      <c r="AN69" s="271"/>
      <c r="AO69" s="271"/>
      <c r="AP69" s="271"/>
      <c r="AQ69" s="271"/>
      <c r="AR69" s="271"/>
      <c r="AS69" s="271"/>
      <c r="AT69" s="271"/>
      <c r="AU69" s="271"/>
    </row>
    <row r="70" spans="2:47" x14ac:dyDescent="0.4">
      <c r="B70" s="16"/>
      <c r="C70" s="281" t="str">
        <f>IF(入力シート!B126="","",入力シート!B126)</f>
        <v/>
      </c>
      <c r="D70" s="281"/>
      <c r="E70" s="281"/>
      <c r="F70" s="281"/>
      <c r="G70" s="281"/>
      <c r="H70" s="281"/>
      <c r="I70" s="281"/>
      <c r="J70" s="281"/>
      <c r="K70" s="282"/>
      <c r="L70" s="133" t="str">
        <f>IF(入力シート!B126="","",入力シート!BT126)</f>
        <v/>
      </c>
      <c r="M70" s="134"/>
      <c r="N70" s="134"/>
      <c r="O70" s="135"/>
      <c r="P70" s="136" t="str">
        <f>IF(入力シート!B126="","",入力シート!BT126)</f>
        <v/>
      </c>
      <c r="Q70" s="137"/>
      <c r="R70" s="137"/>
      <c r="S70" s="137"/>
      <c r="T70" s="66" t="str">
        <f>IF(入力シート!B126="","","-")</f>
        <v/>
      </c>
      <c r="U70" s="137" t="str">
        <f>IF(入力シート!B126="","",入力シート!CB126)</f>
        <v/>
      </c>
      <c r="V70" s="140"/>
      <c r="W70" s="136" t="str">
        <f>IF(入力シート!B126="","",入力シート!BX126)</f>
        <v/>
      </c>
      <c r="X70" s="137"/>
      <c r="Y70" s="137"/>
      <c r="Z70" s="140"/>
      <c r="AA70" s="141" t="str">
        <f>IF(入力シート!B126="","",入力シート!CB126)</f>
        <v/>
      </c>
      <c r="AB70" s="142"/>
      <c r="AC70" s="142"/>
      <c r="AD70" s="143"/>
      <c r="AE70" s="105" t="str">
        <f>IF(入力シート!B126="","",入力シート!N126)</f>
        <v/>
      </c>
      <c r="AF70" s="53" t="str">
        <f>IF(入力シート!B126="","","～")</f>
        <v/>
      </c>
      <c r="AG70" s="106" t="str">
        <f>IF(入力シート!B126="","",入力シート!Q126)</f>
        <v/>
      </c>
      <c r="AH70" s="270" t="str">
        <f>IF(入力シート!B126="","",入力シート!CF126)</f>
        <v/>
      </c>
      <c r="AI70" s="271"/>
      <c r="AJ70" s="271"/>
      <c r="AK70" s="271"/>
      <c r="AL70" s="271"/>
      <c r="AM70" s="271" t="str">
        <f>IF(入力シート!B126="","",入力シート!CJ126)</f>
        <v/>
      </c>
      <c r="AN70" s="271"/>
      <c r="AO70" s="271"/>
      <c r="AP70" s="271"/>
      <c r="AQ70" s="271"/>
      <c r="AR70" s="271"/>
      <c r="AS70" s="271"/>
      <c r="AT70" s="271"/>
      <c r="AU70" s="271"/>
    </row>
    <row r="71" spans="2:47" x14ac:dyDescent="0.4">
      <c r="B71" s="16"/>
      <c r="C71" s="34"/>
      <c r="D71" s="34"/>
      <c r="E71" s="34"/>
      <c r="F71" s="34"/>
      <c r="G71" s="34"/>
      <c r="H71" s="34"/>
      <c r="I71" s="34"/>
      <c r="J71" s="34"/>
      <c r="K71" s="35"/>
      <c r="L71" s="67"/>
      <c r="M71" s="68"/>
      <c r="N71" s="68"/>
      <c r="O71" s="69"/>
      <c r="P71" s="70"/>
      <c r="Q71" s="66"/>
      <c r="R71" s="66"/>
      <c r="S71" s="66"/>
      <c r="T71" s="66"/>
      <c r="U71" s="66"/>
      <c r="V71" s="71"/>
      <c r="W71" s="70"/>
      <c r="X71" s="66"/>
      <c r="Y71" s="66"/>
      <c r="Z71" s="71"/>
      <c r="AA71" s="78"/>
      <c r="AB71" s="79"/>
      <c r="AC71" s="79"/>
      <c r="AD71" s="80"/>
      <c r="AE71" s="105"/>
      <c r="AF71" s="53"/>
      <c r="AG71" s="106"/>
      <c r="AH71" s="31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</row>
    <row r="72" spans="2:47" x14ac:dyDescent="0.4">
      <c r="B72" s="318" t="s">
        <v>81</v>
      </c>
      <c r="C72" s="319"/>
      <c r="D72" s="319"/>
      <c r="E72" s="319"/>
      <c r="F72" s="319"/>
      <c r="G72" s="319"/>
      <c r="H72" s="319"/>
      <c r="I72" s="319"/>
      <c r="J72" s="319"/>
      <c r="K72" s="320"/>
      <c r="L72" s="70"/>
      <c r="M72" s="66"/>
      <c r="N72" s="66"/>
      <c r="O72" s="71"/>
      <c r="P72" s="70"/>
      <c r="Q72" s="66"/>
      <c r="R72" s="66"/>
      <c r="S72" s="66"/>
      <c r="T72" s="66"/>
      <c r="U72" s="66"/>
      <c r="V72" s="71"/>
      <c r="W72" s="70"/>
      <c r="X72" s="66"/>
      <c r="Y72" s="66"/>
      <c r="Z72" s="71"/>
      <c r="AA72" s="59"/>
      <c r="AB72" s="60"/>
      <c r="AC72" s="60"/>
      <c r="AD72" s="61"/>
      <c r="AE72" s="105"/>
      <c r="AF72" s="53"/>
      <c r="AG72" s="106"/>
      <c r="AH72" s="31"/>
    </row>
    <row r="73" spans="2:47" x14ac:dyDescent="0.4">
      <c r="B73" s="43"/>
      <c r="C73" s="319" t="s">
        <v>75</v>
      </c>
      <c r="D73" s="319"/>
      <c r="E73" s="319"/>
      <c r="F73" s="319"/>
      <c r="G73" s="319"/>
      <c r="H73" s="319"/>
      <c r="I73" s="319"/>
      <c r="J73" s="319"/>
      <c r="K73" s="320"/>
      <c r="L73" s="75"/>
      <c r="M73" s="76"/>
      <c r="N73" s="76"/>
      <c r="O73" s="77"/>
      <c r="P73" s="75"/>
      <c r="Q73" s="76"/>
      <c r="R73" s="76"/>
      <c r="S73" s="76"/>
      <c r="T73" s="66"/>
      <c r="U73" s="76"/>
      <c r="V73" s="77"/>
      <c r="W73" s="267">
        <f>SUM(W74:Z78)</f>
        <v>0</v>
      </c>
      <c r="X73" s="268"/>
      <c r="Y73" s="268"/>
      <c r="Z73" s="269"/>
      <c r="AA73" s="59"/>
      <c r="AB73" s="60"/>
      <c r="AC73" s="60"/>
      <c r="AD73" s="61"/>
      <c r="AE73" s="105"/>
      <c r="AF73" s="53"/>
      <c r="AG73" s="106"/>
      <c r="AH73" s="276" t="s">
        <v>74</v>
      </c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</row>
    <row r="74" spans="2:47" x14ac:dyDescent="0.4">
      <c r="B74" s="43"/>
      <c r="C74" s="281" t="str">
        <f>IF(入力シート!B130="","",入力シート!B130)</f>
        <v/>
      </c>
      <c r="D74" s="281"/>
      <c r="E74" s="281"/>
      <c r="F74" s="281"/>
      <c r="G74" s="281"/>
      <c r="H74" s="281"/>
      <c r="I74" s="281"/>
      <c r="J74" s="281"/>
      <c r="K74" s="282"/>
      <c r="L74" s="136" t="str">
        <f>IF(入力シート!B130="","",入力シート!AR130)</f>
        <v/>
      </c>
      <c r="M74" s="137"/>
      <c r="N74" s="137"/>
      <c r="O74" s="140"/>
      <c r="P74" s="136" t="str">
        <f>IF(入力シート!B130="","",入力シート!AR130)</f>
        <v/>
      </c>
      <c r="Q74" s="137"/>
      <c r="R74" s="137"/>
      <c r="S74" s="137"/>
      <c r="T74" s="66" t="str">
        <f>IF(入力シート!B130="","","-")</f>
        <v/>
      </c>
      <c r="U74" s="137" t="str">
        <f>IF(入力シート!B130="","",入力シート!AV130)</f>
        <v/>
      </c>
      <c r="V74" s="140"/>
      <c r="W74" s="136" t="str">
        <f>IF(入力シート!B130="","",入力シート!BD130)</f>
        <v/>
      </c>
      <c r="X74" s="137"/>
      <c r="Y74" s="137"/>
      <c r="Z74" s="140"/>
      <c r="AA74" s="136" t="str">
        <f>IF(入力シート!B130="","",入力シート!AV130)</f>
        <v/>
      </c>
      <c r="AB74" s="137"/>
      <c r="AC74" s="137"/>
      <c r="AD74" s="140"/>
      <c r="AE74" s="105" t="str">
        <f>IF(入力シート!B130="","",入力シート!N130)</f>
        <v/>
      </c>
      <c r="AF74" s="63" t="str">
        <f>IF(入力シート!B130="","","～")</f>
        <v/>
      </c>
      <c r="AG74" s="106" t="str">
        <f>IF(入力シート!B130="","",入力シート!Q130)</f>
        <v/>
      </c>
      <c r="AH74" s="326" t="str">
        <f>IF(入力シート!B130="","",入力シート!BH130)</f>
        <v/>
      </c>
      <c r="AI74" s="245"/>
      <c r="AJ74" s="245"/>
      <c r="AK74" s="245"/>
      <c r="AL74" s="245"/>
      <c r="AM74" s="245" t="str">
        <f>IF(入力シート!B130="","",入力シート!BO130)</f>
        <v/>
      </c>
      <c r="AN74" s="245"/>
      <c r="AO74" s="245"/>
      <c r="AP74" s="245"/>
      <c r="AQ74" s="245"/>
      <c r="AR74" s="245"/>
      <c r="AS74" s="245"/>
      <c r="AT74" s="245"/>
      <c r="AU74" s="245"/>
    </row>
    <row r="75" spans="2:47" x14ac:dyDescent="0.4">
      <c r="B75" s="43"/>
      <c r="C75" s="281" t="str">
        <f>IF(入力シート!B131="","",入力シート!B131)</f>
        <v/>
      </c>
      <c r="D75" s="281"/>
      <c r="E75" s="281"/>
      <c r="F75" s="281"/>
      <c r="G75" s="281"/>
      <c r="H75" s="281"/>
      <c r="I75" s="281"/>
      <c r="J75" s="281"/>
      <c r="K75" s="282"/>
      <c r="L75" s="136" t="str">
        <f>IF(入力シート!B131="","",入力シート!AR131)</f>
        <v/>
      </c>
      <c r="M75" s="137"/>
      <c r="N75" s="137"/>
      <c r="O75" s="140"/>
      <c r="P75" s="136" t="str">
        <f>IF(入力シート!B131="","",入力シート!AR131)</f>
        <v/>
      </c>
      <c r="Q75" s="137"/>
      <c r="R75" s="137"/>
      <c r="S75" s="137"/>
      <c r="T75" s="66" t="str">
        <f>IF(入力シート!B131="","","-")</f>
        <v/>
      </c>
      <c r="U75" s="137" t="str">
        <f>IF(入力シート!B131="","",入力シート!AV131)</f>
        <v/>
      </c>
      <c r="V75" s="140"/>
      <c r="W75" s="136" t="str">
        <f>IF(入力シート!B131="","",入力シート!BD131)</f>
        <v/>
      </c>
      <c r="X75" s="137"/>
      <c r="Y75" s="137"/>
      <c r="Z75" s="140"/>
      <c r="AA75" s="136" t="str">
        <f>IF(入力シート!B131="","",入力シート!AV131)</f>
        <v/>
      </c>
      <c r="AB75" s="137"/>
      <c r="AC75" s="137"/>
      <c r="AD75" s="140"/>
      <c r="AE75" s="105" t="str">
        <f>IF(入力シート!B131="","",入力シート!N131)</f>
        <v/>
      </c>
      <c r="AF75" s="63" t="str">
        <f>IF(入力シート!B131="","","～")</f>
        <v/>
      </c>
      <c r="AG75" s="106" t="str">
        <f>IF(入力シート!B131="","",入力シート!Q131)</f>
        <v/>
      </c>
      <c r="AH75" s="326" t="str">
        <f>IF(入力シート!B131="","",入力シート!BH131)</f>
        <v/>
      </c>
      <c r="AI75" s="245"/>
      <c r="AJ75" s="245"/>
      <c r="AK75" s="245"/>
      <c r="AL75" s="245"/>
      <c r="AM75" s="245" t="str">
        <f>IF(入力シート!B131="","",入力シート!BO131)</f>
        <v/>
      </c>
      <c r="AN75" s="245"/>
      <c r="AO75" s="245"/>
      <c r="AP75" s="245"/>
      <c r="AQ75" s="245"/>
      <c r="AR75" s="245"/>
      <c r="AS75" s="245"/>
      <c r="AT75" s="245"/>
      <c r="AU75" s="245"/>
    </row>
    <row r="76" spans="2:47" x14ac:dyDescent="0.4">
      <c r="B76" s="43"/>
      <c r="C76" s="281" t="str">
        <f>IF(入力シート!B132="","",入力シート!B132)</f>
        <v/>
      </c>
      <c r="D76" s="281"/>
      <c r="E76" s="281"/>
      <c r="F76" s="281"/>
      <c r="G76" s="281"/>
      <c r="H76" s="281"/>
      <c r="I76" s="281"/>
      <c r="J76" s="281"/>
      <c r="K76" s="282"/>
      <c r="L76" s="136" t="str">
        <f>IF(入力シート!B132="","",入力シート!AR132)</f>
        <v/>
      </c>
      <c r="M76" s="137"/>
      <c r="N76" s="137"/>
      <c r="O76" s="140"/>
      <c r="P76" s="136" t="str">
        <f>IF(入力シート!B132="","",入力シート!AR132)</f>
        <v/>
      </c>
      <c r="Q76" s="137"/>
      <c r="R76" s="137"/>
      <c r="S76" s="137"/>
      <c r="T76" s="66" t="str">
        <f>IF(入力シート!B132="","","-")</f>
        <v/>
      </c>
      <c r="U76" s="137" t="str">
        <f>IF(入力シート!B132="","",入力シート!AV132)</f>
        <v/>
      </c>
      <c r="V76" s="140"/>
      <c r="W76" s="136" t="str">
        <f>IF(入力シート!B132="","",入力シート!BD132)</f>
        <v/>
      </c>
      <c r="X76" s="137"/>
      <c r="Y76" s="137"/>
      <c r="Z76" s="140"/>
      <c r="AA76" s="136" t="str">
        <f>IF(入力シート!B132="","",入力シート!AV132)</f>
        <v/>
      </c>
      <c r="AB76" s="137"/>
      <c r="AC76" s="137"/>
      <c r="AD76" s="140"/>
      <c r="AE76" s="105" t="str">
        <f>IF(入力シート!B132="","",入力シート!N132)</f>
        <v/>
      </c>
      <c r="AF76" s="63" t="str">
        <f>IF(入力シート!B132="","","～")</f>
        <v/>
      </c>
      <c r="AG76" s="106" t="str">
        <f>IF(入力シート!B132="","",入力シート!Q132)</f>
        <v/>
      </c>
      <c r="AH76" s="326" t="str">
        <f>IF(入力シート!B132="","",入力シート!BH132)</f>
        <v/>
      </c>
      <c r="AI76" s="245"/>
      <c r="AJ76" s="245"/>
      <c r="AK76" s="245"/>
      <c r="AL76" s="245"/>
      <c r="AM76" s="245" t="str">
        <f>IF(入力シート!B132="","",入力シート!BO132)</f>
        <v/>
      </c>
      <c r="AN76" s="245"/>
      <c r="AO76" s="245"/>
      <c r="AP76" s="245"/>
      <c r="AQ76" s="245"/>
      <c r="AR76" s="245"/>
      <c r="AS76" s="245"/>
      <c r="AT76" s="245"/>
      <c r="AU76" s="245"/>
    </row>
    <row r="77" spans="2:47" x14ac:dyDescent="0.4">
      <c r="B77" s="43"/>
      <c r="C77" s="281" t="str">
        <f>IF(入力シート!B133="","",入力シート!B133)</f>
        <v/>
      </c>
      <c r="D77" s="281"/>
      <c r="E77" s="281"/>
      <c r="F77" s="281"/>
      <c r="G77" s="281"/>
      <c r="H77" s="281"/>
      <c r="I77" s="281"/>
      <c r="J77" s="281"/>
      <c r="K77" s="282"/>
      <c r="L77" s="136" t="str">
        <f>IF(入力シート!B133="","",入力シート!AR133)</f>
        <v/>
      </c>
      <c r="M77" s="137"/>
      <c r="N77" s="137"/>
      <c r="O77" s="140"/>
      <c r="P77" s="136" t="str">
        <f>IF(入力シート!B133="","",入力シート!AR133)</f>
        <v/>
      </c>
      <c r="Q77" s="137"/>
      <c r="R77" s="137"/>
      <c r="S77" s="137"/>
      <c r="T77" s="66" t="str">
        <f>IF(入力シート!B133="","","-")</f>
        <v/>
      </c>
      <c r="U77" s="137" t="str">
        <f>IF(入力シート!B133="","",入力シート!AV133)</f>
        <v/>
      </c>
      <c r="V77" s="140"/>
      <c r="W77" s="136" t="str">
        <f>IF(入力シート!B133="","",入力シート!BD133)</f>
        <v/>
      </c>
      <c r="X77" s="137"/>
      <c r="Y77" s="137"/>
      <c r="Z77" s="140"/>
      <c r="AA77" s="136" t="str">
        <f>IF(入力シート!B133="","",入力シート!AV133)</f>
        <v/>
      </c>
      <c r="AB77" s="137"/>
      <c r="AC77" s="137"/>
      <c r="AD77" s="140"/>
      <c r="AE77" s="105" t="str">
        <f>IF(入力シート!B133="","",入力シート!N133)</f>
        <v/>
      </c>
      <c r="AF77" s="63" t="str">
        <f>IF(入力シート!B133="","","～")</f>
        <v/>
      </c>
      <c r="AG77" s="106" t="str">
        <f>IF(入力シート!B133="","",入力シート!Q133)</f>
        <v/>
      </c>
      <c r="AH77" s="326" t="str">
        <f>IF(入力シート!B133="","",入力シート!BH133)</f>
        <v/>
      </c>
      <c r="AI77" s="245"/>
      <c r="AJ77" s="245"/>
      <c r="AK77" s="245"/>
      <c r="AL77" s="245"/>
      <c r="AM77" s="245" t="str">
        <f>IF(入力シート!B133="","",入力シート!BO133)</f>
        <v/>
      </c>
      <c r="AN77" s="245"/>
      <c r="AO77" s="245"/>
      <c r="AP77" s="245"/>
      <c r="AQ77" s="245"/>
      <c r="AR77" s="245"/>
      <c r="AS77" s="245"/>
      <c r="AT77" s="245"/>
      <c r="AU77" s="245"/>
    </row>
    <row r="78" spans="2:47" x14ac:dyDescent="0.4">
      <c r="B78" s="16"/>
      <c r="C78" s="281" t="str">
        <f>IF(入力シート!B134="","",入力シート!B134)</f>
        <v/>
      </c>
      <c r="D78" s="281"/>
      <c r="E78" s="281"/>
      <c r="F78" s="281"/>
      <c r="G78" s="281"/>
      <c r="H78" s="281"/>
      <c r="I78" s="281"/>
      <c r="J78" s="281"/>
      <c r="K78" s="282"/>
      <c r="L78" s="136" t="str">
        <f>IF(入力シート!B134="","",入力シート!AR134)</f>
        <v/>
      </c>
      <c r="M78" s="137"/>
      <c r="N78" s="137"/>
      <c r="O78" s="140"/>
      <c r="P78" s="136" t="str">
        <f>IF(入力シート!B134="","",入力シート!AR134)</f>
        <v/>
      </c>
      <c r="Q78" s="137"/>
      <c r="R78" s="137"/>
      <c r="S78" s="137"/>
      <c r="T78" s="66" t="str">
        <f>IF(入力シート!B134="","","-")</f>
        <v/>
      </c>
      <c r="U78" s="137" t="str">
        <f>IF(入力シート!B134="","",入力シート!AV134)</f>
        <v/>
      </c>
      <c r="V78" s="140"/>
      <c r="W78" s="136" t="str">
        <f>IF(入力シート!B134="","",入力シート!BD134)</f>
        <v/>
      </c>
      <c r="X78" s="137"/>
      <c r="Y78" s="137"/>
      <c r="Z78" s="140"/>
      <c r="AA78" s="136" t="str">
        <f>IF(入力シート!B134="","",入力シート!AV134)</f>
        <v/>
      </c>
      <c r="AB78" s="137"/>
      <c r="AC78" s="137"/>
      <c r="AD78" s="140"/>
      <c r="AE78" s="105" t="str">
        <f>IF(入力シート!B134="","",入力シート!N134)</f>
        <v/>
      </c>
      <c r="AF78" s="63" t="str">
        <f>IF(入力シート!B134="","","～")</f>
        <v/>
      </c>
      <c r="AG78" s="106" t="str">
        <f>IF(入力シート!B134="","",入力シート!Q134)</f>
        <v/>
      </c>
      <c r="AH78" s="326" t="str">
        <f>IF(入力シート!B134="","",入力シート!BH134)</f>
        <v/>
      </c>
      <c r="AI78" s="245"/>
      <c r="AJ78" s="245"/>
      <c r="AK78" s="245"/>
      <c r="AL78" s="245"/>
      <c r="AM78" s="245" t="str">
        <f>IF(入力シート!B134="","",入力シート!BO134)</f>
        <v/>
      </c>
      <c r="AN78" s="245"/>
      <c r="AO78" s="245"/>
      <c r="AP78" s="245"/>
      <c r="AQ78" s="245"/>
      <c r="AR78" s="245"/>
      <c r="AS78" s="245"/>
      <c r="AT78" s="245"/>
      <c r="AU78" s="245"/>
    </row>
    <row r="79" spans="2:47" ht="16.5" thickBot="1" x14ac:dyDescent="0.45">
      <c r="B79" s="16"/>
      <c r="C79" s="1"/>
      <c r="D79" s="1"/>
      <c r="E79" s="1"/>
      <c r="F79" s="1"/>
      <c r="G79" s="1"/>
      <c r="H79" s="1"/>
      <c r="I79" s="1"/>
      <c r="J79" s="1"/>
      <c r="K79" s="20"/>
      <c r="L79" s="21"/>
      <c r="M79" s="2"/>
      <c r="N79" s="2"/>
      <c r="O79" s="22"/>
      <c r="P79" s="23"/>
      <c r="Q79" s="24"/>
      <c r="R79" s="24"/>
      <c r="S79" s="24"/>
      <c r="T79" s="25"/>
      <c r="U79" s="26"/>
      <c r="V79" s="27"/>
      <c r="W79" s="23"/>
      <c r="X79" s="24"/>
      <c r="Y79" s="24"/>
      <c r="Z79" s="28"/>
      <c r="AA79" s="50"/>
      <c r="AB79" s="51"/>
      <c r="AC79" s="51"/>
      <c r="AD79" s="52"/>
      <c r="AE79" s="107"/>
      <c r="AF79" s="57"/>
      <c r="AG79" s="108"/>
      <c r="AH79" s="31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3"/>
    </row>
    <row r="80" spans="2:47" ht="19.5" thickTop="1" thickBot="1" x14ac:dyDescent="0.45">
      <c r="B80" s="247" t="s">
        <v>20</v>
      </c>
      <c r="C80" s="248"/>
      <c r="D80" s="248"/>
      <c r="E80" s="248"/>
      <c r="F80" s="248"/>
      <c r="G80" s="248"/>
      <c r="H80" s="248"/>
      <c r="I80" s="248"/>
      <c r="J80" s="248"/>
      <c r="K80" s="249"/>
      <c r="L80" s="321">
        <f>SUM(L39:O79)</f>
        <v>0</v>
      </c>
      <c r="M80" s="322"/>
      <c r="N80" s="322"/>
      <c r="O80" s="323"/>
      <c r="P80" s="253"/>
      <c r="Q80" s="254"/>
      <c r="R80" s="254"/>
      <c r="S80" s="254"/>
      <c r="T80" s="254"/>
      <c r="U80" s="254"/>
      <c r="V80" s="255"/>
      <c r="W80" s="256">
        <f>SUM($W$42+$W$49+$W$57+$W$65+$W$73)</f>
        <v>0</v>
      </c>
      <c r="X80" s="257"/>
      <c r="Y80" s="257"/>
      <c r="Z80" s="258"/>
      <c r="AA80" s="324">
        <f>SUM(AA6:AD79)</f>
        <v>0</v>
      </c>
      <c r="AB80" s="325"/>
      <c r="AC80" s="325"/>
      <c r="AD80" s="263"/>
      <c r="AE80" s="82"/>
      <c r="AF80" s="54"/>
      <c r="AG80" s="39"/>
      <c r="AH80" s="264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6"/>
    </row>
    <row r="81" spans="1:47" x14ac:dyDescent="0.4">
      <c r="B81" s="40"/>
      <c r="C81" s="40"/>
      <c r="D81" s="40"/>
      <c r="E81" s="40"/>
      <c r="F81" s="40"/>
      <c r="G81" s="40"/>
      <c r="H81" s="40"/>
      <c r="I81" s="40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</row>
    <row r="82" spans="1:47" ht="16.5" thickBot="1" x14ac:dyDescent="0.45">
      <c r="A82" s="319" t="s">
        <v>82</v>
      </c>
      <c r="B82" s="319"/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</row>
    <row r="83" spans="1:47" x14ac:dyDescent="0.4">
      <c r="B83" s="180" t="s">
        <v>44</v>
      </c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2"/>
      <c r="W83" s="180" t="s">
        <v>45</v>
      </c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2"/>
      <c r="AM83" s="180" t="s">
        <v>46</v>
      </c>
      <c r="AN83" s="181"/>
      <c r="AO83" s="181"/>
      <c r="AP83" s="181"/>
      <c r="AQ83" s="181"/>
      <c r="AR83" s="181"/>
      <c r="AS83" s="181"/>
      <c r="AT83" s="181"/>
      <c r="AU83" s="182"/>
    </row>
    <row r="84" spans="1:47" x14ac:dyDescent="0.4">
      <c r="B84" s="152" t="s">
        <v>47</v>
      </c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85"/>
      <c r="P84" s="153" t="s">
        <v>48</v>
      </c>
      <c r="Q84" s="153"/>
      <c r="R84" s="153"/>
      <c r="S84" s="153"/>
      <c r="T84" s="153"/>
      <c r="U84" s="153"/>
      <c r="V84" s="186"/>
      <c r="W84" s="187" t="s">
        <v>47</v>
      </c>
      <c r="X84" s="188"/>
      <c r="Y84" s="188"/>
      <c r="Z84" s="188"/>
      <c r="AA84" s="188"/>
      <c r="AB84" s="188"/>
      <c r="AC84" s="188"/>
      <c r="AD84" s="188"/>
      <c r="AE84" s="188"/>
      <c r="AF84" s="188"/>
      <c r="AG84" s="189"/>
      <c r="AH84" s="190" t="s">
        <v>48</v>
      </c>
      <c r="AI84" s="153"/>
      <c r="AJ84" s="153"/>
      <c r="AK84" s="153"/>
      <c r="AL84" s="186"/>
      <c r="AM84" s="191"/>
      <c r="AN84" s="192"/>
      <c r="AO84" s="192"/>
      <c r="AP84" s="192"/>
      <c r="AQ84" s="192"/>
      <c r="AR84" s="192"/>
      <c r="AS84" s="192"/>
      <c r="AT84" s="192"/>
      <c r="AU84" s="193"/>
    </row>
    <row r="85" spans="1:47" x14ac:dyDescent="0.4">
      <c r="B85" s="318" t="s">
        <v>49</v>
      </c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20"/>
      <c r="P85" s="200">
        <f>W38+W80</f>
        <v>0</v>
      </c>
      <c r="Q85" s="200"/>
      <c r="R85" s="200"/>
      <c r="S85" s="200"/>
      <c r="T85" s="200"/>
      <c r="U85" s="200"/>
      <c r="V85" s="201"/>
      <c r="W85" s="211" t="s">
        <v>292</v>
      </c>
      <c r="X85" s="212"/>
      <c r="Y85" s="212"/>
      <c r="Z85" s="212"/>
      <c r="AA85" s="212"/>
      <c r="AB85" s="212"/>
      <c r="AC85" s="212"/>
      <c r="AD85" s="212"/>
      <c r="AE85" s="212"/>
      <c r="AF85" s="212"/>
      <c r="AG85" s="213"/>
      <c r="AH85" s="214">
        <f>W38</f>
        <v>0</v>
      </c>
      <c r="AI85" s="215"/>
      <c r="AJ85" s="215"/>
      <c r="AK85" s="215"/>
      <c r="AL85" s="216"/>
      <c r="AM85" s="194"/>
      <c r="AN85" s="195"/>
      <c r="AO85" s="195"/>
      <c r="AP85" s="195"/>
      <c r="AQ85" s="195"/>
      <c r="AR85" s="195"/>
      <c r="AS85" s="195"/>
      <c r="AT85" s="195"/>
      <c r="AU85" s="196"/>
    </row>
    <row r="86" spans="1:47" x14ac:dyDescent="0.4">
      <c r="B86" s="318" t="s">
        <v>51</v>
      </c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20"/>
      <c r="P86" s="200">
        <f>AA38+AA80</f>
        <v>0</v>
      </c>
      <c r="Q86" s="200"/>
      <c r="R86" s="200"/>
      <c r="S86" s="200"/>
      <c r="T86" s="200"/>
      <c r="U86" s="200"/>
      <c r="V86" s="201"/>
      <c r="W86" s="197" t="s">
        <v>84</v>
      </c>
      <c r="X86" s="198"/>
      <c r="Y86" s="198"/>
      <c r="Z86" s="198"/>
      <c r="AA86" s="198"/>
      <c r="AB86" s="198"/>
      <c r="AC86" s="198"/>
      <c r="AD86" s="198"/>
      <c r="AE86" s="198"/>
      <c r="AF86" s="198"/>
      <c r="AG86" s="199"/>
      <c r="AH86" s="141">
        <f>L80</f>
        <v>0</v>
      </c>
      <c r="AI86" s="142"/>
      <c r="AJ86" s="142"/>
      <c r="AK86" s="142"/>
      <c r="AL86" s="202"/>
      <c r="AM86" s="194"/>
      <c r="AN86" s="195"/>
      <c r="AO86" s="195"/>
      <c r="AP86" s="195"/>
      <c r="AQ86" s="195"/>
      <c r="AR86" s="195"/>
      <c r="AS86" s="195"/>
      <c r="AT86" s="195"/>
      <c r="AU86" s="196"/>
    </row>
    <row r="87" spans="1:47" ht="16.5" thickBot="1" x14ac:dyDescent="0.45">
      <c r="B87" s="555" t="s">
        <v>56</v>
      </c>
      <c r="C87" s="556"/>
      <c r="D87" s="556"/>
      <c r="E87" s="556"/>
      <c r="F87" s="556"/>
      <c r="G87" s="556"/>
      <c r="H87" s="556"/>
      <c r="I87" s="556"/>
      <c r="J87" s="556"/>
      <c r="K87" s="556"/>
      <c r="L87" s="556"/>
      <c r="M87" s="556"/>
      <c r="N87" s="556"/>
      <c r="O87" s="557"/>
      <c r="P87" s="558">
        <f>SUM(P85:V86)</f>
        <v>0</v>
      </c>
      <c r="Q87" s="558"/>
      <c r="R87" s="558"/>
      <c r="S87" s="558"/>
      <c r="T87" s="558"/>
      <c r="U87" s="558"/>
      <c r="V87" s="559"/>
      <c r="W87" s="552" t="s">
        <v>57</v>
      </c>
      <c r="X87" s="553"/>
      <c r="Y87" s="553"/>
      <c r="Z87" s="553"/>
      <c r="AA87" s="553"/>
      <c r="AB87" s="553"/>
      <c r="AC87" s="553"/>
      <c r="AD87" s="553"/>
      <c r="AE87" s="553"/>
      <c r="AF87" s="553"/>
      <c r="AG87" s="554"/>
      <c r="AH87" s="176">
        <f>SUM(AH85:AL86)</f>
        <v>0</v>
      </c>
      <c r="AI87" s="174"/>
      <c r="AJ87" s="174"/>
      <c r="AK87" s="174"/>
      <c r="AL87" s="177"/>
      <c r="AM87" s="178">
        <f>P87-AH87</f>
        <v>0</v>
      </c>
      <c r="AN87" s="178"/>
      <c r="AO87" s="178"/>
      <c r="AP87" s="178"/>
      <c r="AQ87" s="178"/>
      <c r="AR87" s="178"/>
      <c r="AS87" s="178"/>
      <c r="AT87" s="178"/>
      <c r="AU87" s="179"/>
    </row>
  </sheetData>
  <sheetProtection sheet="1" selectLockedCells="1" selectUnlockedCells="1"/>
  <mergeCells count="451">
    <mergeCell ref="C31:K31"/>
    <mergeCell ref="L31:O31"/>
    <mergeCell ref="P31:S31"/>
    <mergeCell ref="U31:V31"/>
    <mergeCell ref="W31:Z31"/>
    <mergeCell ref="AH31:AU31"/>
    <mergeCell ref="C29:K29"/>
    <mergeCell ref="L29:O29"/>
    <mergeCell ref="P29:S29"/>
    <mergeCell ref="U29:V29"/>
    <mergeCell ref="W29:Z29"/>
    <mergeCell ref="AH29:AU29"/>
    <mergeCell ref="C30:K30"/>
    <mergeCell ref="L30:O30"/>
    <mergeCell ref="P30:S30"/>
    <mergeCell ref="U30:V30"/>
    <mergeCell ref="W30:Z30"/>
    <mergeCell ref="AH30:AU30"/>
    <mergeCell ref="C27:K27"/>
    <mergeCell ref="L27:O27"/>
    <mergeCell ref="P27:S27"/>
    <mergeCell ref="U27:V27"/>
    <mergeCell ref="W27:Z27"/>
    <mergeCell ref="AH27:AU27"/>
    <mergeCell ref="C28:K28"/>
    <mergeCell ref="L28:O28"/>
    <mergeCell ref="P28:S28"/>
    <mergeCell ref="U28:V28"/>
    <mergeCell ref="W28:Z28"/>
    <mergeCell ref="AH28:AU28"/>
    <mergeCell ref="C25:K25"/>
    <mergeCell ref="L25:O25"/>
    <mergeCell ref="P25:S25"/>
    <mergeCell ref="U25:V25"/>
    <mergeCell ref="W25:Z25"/>
    <mergeCell ref="AH25:AU25"/>
    <mergeCell ref="C26:K26"/>
    <mergeCell ref="L26:O26"/>
    <mergeCell ref="P26:S26"/>
    <mergeCell ref="U26:V26"/>
    <mergeCell ref="W26:Z26"/>
    <mergeCell ref="AH26:AU26"/>
    <mergeCell ref="C23:K23"/>
    <mergeCell ref="L23:O23"/>
    <mergeCell ref="P23:S23"/>
    <mergeCell ref="U23:V23"/>
    <mergeCell ref="W23:Z23"/>
    <mergeCell ref="AH23:AU23"/>
    <mergeCell ref="C24:K24"/>
    <mergeCell ref="L24:O24"/>
    <mergeCell ref="P24:S24"/>
    <mergeCell ref="U24:V24"/>
    <mergeCell ref="W24:Z24"/>
    <mergeCell ref="AH24:AU24"/>
    <mergeCell ref="C61:K61"/>
    <mergeCell ref="L61:O61"/>
    <mergeCell ref="P61:S61"/>
    <mergeCell ref="U61:V61"/>
    <mergeCell ref="W61:Z61"/>
    <mergeCell ref="C68:K68"/>
    <mergeCell ref="L68:O68"/>
    <mergeCell ref="P68:S68"/>
    <mergeCell ref="U68:V68"/>
    <mergeCell ref="W68:Z68"/>
    <mergeCell ref="C62:K62"/>
    <mergeCell ref="C67:K67"/>
    <mergeCell ref="AA68:AD68"/>
    <mergeCell ref="AH68:AL68"/>
    <mergeCell ref="AM68:AU68"/>
    <mergeCell ref="AH67:AL67"/>
    <mergeCell ref="AM67:AU67"/>
    <mergeCell ref="AM74:AU74"/>
    <mergeCell ref="L74:O74"/>
    <mergeCell ref="P74:S74"/>
    <mergeCell ref="U74:V74"/>
    <mergeCell ref="W74:Z74"/>
    <mergeCell ref="AA74:AD74"/>
    <mergeCell ref="L70:O70"/>
    <mergeCell ref="L67:O67"/>
    <mergeCell ref="P67:S67"/>
    <mergeCell ref="U67:V67"/>
    <mergeCell ref="W67:Z67"/>
    <mergeCell ref="AA67:AD67"/>
    <mergeCell ref="AM70:AU70"/>
    <mergeCell ref="AA53:AD53"/>
    <mergeCell ref="AA54:AD54"/>
    <mergeCell ref="AH54:AL54"/>
    <mergeCell ref="AM54:AU54"/>
    <mergeCell ref="AH64:AU64"/>
    <mergeCell ref="AH65:AL65"/>
    <mergeCell ref="AM65:AU65"/>
    <mergeCell ref="L66:O66"/>
    <mergeCell ref="P66:S66"/>
    <mergeCell ref="L62:O62"/>
    <mergeCell ref="P62:S62"/>
    <mergeCell ref="U62:V62"/>
    <mergeCell ref="W62:Z62"/>
    <mergeCell ref="AA62:AD62"/>
    <mergeCell ref="AH62:AU62"/>
    <mergeCell ref="U53:V53"/>
    <mergeCell ref="W53:Z53"/>
    <mergeCell ref="AH66:AL66"/>
    <mergeCell ref="AM66:AU66"/>
    <mergeCell ref="AA58:AD58"/>
    <mergeCell ref="AH58:AU58"/>
    <mergeCell ref="AA59:AD59"/>
    <mergeCell ref="AH59:AU59"/>
    <mergeCell ref="W65:Z65"/>
    <mergeCell ref="C69:K69"/>
    <mergeCell ref="L69:O69"/>
    <mergeCell ref="P69:S69"/>
    <mergeCell ref="U69:V69"/>
    <mergeCell ref="U75:V75"/>
    <mergeCell ref="W75:Z75"/>
    <mergeCell ref="AA75:AD75"/>
    <mergeCell ref="W73:Z73"/>
    <mergeCell ref="AH74:AL74"/>
    <mergeCell ref="P70:S70"/>
    <mergeCell ref="U70:V70"/>
    <mergeCell ref="W70:Z70"/>
    <mergeCell ref="AA70:AD70"/>
    <mergeCell ref="AH70:AL70"/>
    <mergeCell ref="AH73:AU73"/>
    <mergeCell ref="W69:Z69"/>
    <mergeCell ref="AA69:AD69"/>
    <mergeCell ref="AH69:AL69"/>
    <mergeCell ref="AM69:AU69"/>
    <mergeCell ref="C60:K60"/>
    <mergeCell ref="L60:O60"/>
    <mergeCell ref="P60:S60"/>
    <mergeCell ref="U60:V60"/>
    <mergeCell ref="W60:Z60"/>
    <mergeCell ref="L59:O59"/>
    <mergeCell ref="P59:S59"/>
    <mergeCell ref="U59:V59"/>
    <mergeCell ref="W59:Z59"/>
    <mergeCell ref="L58:O58"/>
    <mergeCell ref="P58:S58"/>
    <mergeCell ref="U58:V58"/>
    <mergeCell ref="W58:Z58"/>
    <mergeCell ref="U51:V51"/>
    <mergeCell ref="W51:Z51"/>
    <mergeCell ref="C52:K52"/>
    <mergeCell ref="L52:O52"/>
    <mergeCell ref="P52:S52"/>
    <mergeCell ref="U52:V52"/>
    <mergeCell ref="W52:Z52"/>
    <mergeCell ref="C54:K54"/>
    <mergeCell ref="L54:O54"/>
    <mergeCell ref="P54:S54"/>
    <mergeCell ref="U54:V54"/>
    <mergeCell ref="W54:Z54"/>
    <mergeCell ref="W46:Z46"/>
    <mergeCell ref="C47:K47"/>
    <mergeCell ref="L47:O47"/>
    <mergeCell ref="P47:S47"/>
    <mergeCell ref="U47:V47"/>
    <mergeCell ref="W47:Z47"/>
    <mergeCell ref="C53:K53"/>
    <mergeCell ref="L53:O53"/>
    <mergeCell ref="P53:S53"/>
    <mergeCell ref="AH36:AU36"/>
    <mergeCell ref="AA45:AD45"/>
    <mergeCell ref="AH45:AL45"/>
    <mergeCell ref="AM45:AU45"/>
    <mergeCell ref="AA46:AD46"/>
    <mergeCell ref="AH46:AL46"/>
    <mergeCell ref="AM46:AU46"/>
    <mergeCell ref="C44:K44"/>
    <mergeCell ref="L44:O44"/>
    <mergeCell ref="P44:S44"/>
    <mergeCell ref="U44:V44"/>
    <mergeCell ref="W44:Z44"/>
    <mergeCell ref="L45:O45"/>
    <mergeCell ref="P45:S45"/>
    <mergeCell ref="L36:O36"/>
    <mergeCell ref="W38:Z38"/>
    <mergeCell ref="AA38:AD38"/>
    <mergeCell ref="AH38:AU38"/>
    <mergeCell ref="U45:V45"/>
    <mergeCell ref="W45:Z45"/>
    <mergeCell ref="C46:K46"/>
    <mergeCell ref="L46:O46"/>
    <mergeCell ref="P46:S46"/>
    <mergeCell ref="U46:V46"/>
    <mergeCell ref="C17:K17"/>
    <mergeCell ref="L17:O17"/>
    <mergeCell ref="P17:S17"/>
    <mergeCell ref="U17:V17"/>
    <mergeCell ref="W17:Z17"/>
    <mergeCell ref="AH17:AU17"/>
    <mergeCell ref="C18:K18"/>
    <mergeCell ref="L18:O18"/>
    <mergeCell ref="P18:S18"/>
    <mergeCell ref="U18:V18"/>
    <mergeCell ref="W18:Z18"/>
    <mergeCell ref="AH18:AU18"/>
    <mergeCell ref="C15:K15"/>
    <mergeCell ref="L15:O15"/>
    <mergeCell ref="P15:S15"/>
    <mergeCell ref="U15:V15"/>
    <mergeCell ref="W15:Z15"/>
    <mergeCell ref="AH15:AU15"/>
    <mergeCell ref="C16:K16"/>
    <mergeCell ref="L16:O16"/>
    <mergeCell ref="P16:S16"/>
    <mergeCell ref="U16:V16"/>
    <mergeCell ref="W16:Z16"/>
    <mergeCell ref="AH16:AU16"/>
    <mergeCell ref="C13:K13"/>
    <mergeCell ref="L13:O13"/>
    <mergeCell ref="P13:S13"/>
    <mergeCell ref="U13:V13"/>
    <mergeCell ref="W13:Z13"/>
    <mergeCell ref="AH13:AU13"/>
    <mergeCell ref="C14:K14"/>
    <mergeCell ref="L14:O14"/>
    <mergeCell ref="P14:S14"/>
    <mergeCell ref="U14:V14"/>
    <mergeCell ref="W14:Z14"/>
    <mergeCell ref="AH14:AU14"/>
    <mergeCell ref="C11:K11"/>
    <mergeCell ref="L11:O11"/>
    <mergeCell ref="P11:S11"/>
    <mergeCell ref="U11:V11"/>
    <mergeCell ref="W11:Z11"/>
    <mergeCell ref="AH11:AU11"/>
    <mergeCell ref="C12:K12"/>
    <mergeCell ref="L12:O12"/>
    <mergeCell ref="P12:S12"/>
    <mergeCell ref="U12:V12"/>
    <mergeCell ref="W12:Z12"/>
    <mergeCell ref="AH12:AU12"/>
    <mergeCell ref="C9:K9"/>
    <mergeCell ref="L9:O9"/>
    <mergeCell ref="P9:S9"/>
    <mergeCell ref="U9:V9"/>
    <mergeCell ref="W9:Z9"/>
    <mergeCell ref="AH9:AU9"/>
    <mergeCell ref="C10:K10"/>
    <mergeCell ref="L10:O10"/>
    <mergeCell ref="P10:S10"/>
    <mergeCell ref="U10:V10"/>
    <mergeCell ref="W10:Z10"/>
    <mergeCell ref="AH10:AU10"/>
    <mergeCell ref="U22:V22"/>
    <mergeCell ref="W22:Z22"/>
    <mergeCell ref="AH22:AU22"/>
    <mergeCell ref="U50:V50"/>
    <mergeCell ref="W57:Z57"/>
    <mergeCell ref="AA51:AD51"/>
    <mergeCell ref="W50:Z50"/>
    <mergeCell ref="AA50:AD50"/>
    <mergeCell ref="AA52:AD52"/>
    <mergeCell ref="AH53:AL53"/>
    <mergeCell ref="W32:Z32"/>
    <mergeCell ref="AH32:AU32"/>
    <mergeCell ref="U33:V33"/>
    <mergeCell ref="W33:Z33"/>
    <mergeCell ref="AH33:AU33"/>
    <mergeCell ref="U34:V34"/>
    <mergeCell ref="W34:Z34"/>
    <mergeCell ref="AH34:AU34"/>
    <mergeCell ref="W42:Z42"/>
    <mergeCell ref="U35:V35"/>
    <mergeCell ref="W35:Z35"/>
    <mergeCell ref="AH35:AU35"/>
    <mergeCell ref="U36:V36"/>
    <mergeCell ref="W36:Z36"/>
    <mergeCell ref="U19:V19"/>
    <mergeCell ref="W19:Z19"/>
    <mergeCell ref="AH19:AU19"/>
    <mergeCell ref="U20:V20"/>
    <mergeCell ref="W20:Z20"/>
    <mergeCell ref="AH20:AU20"/>
    <mergeCell ref="U21:V21"/>
    <mergeCell ref="W21:Z21"/>
    <mergeCell ref="AH21:AU21"/>
    <mergeCell ref="AH87:AL87"/>
    <mergeCell ref="AH86:AL86"/>
    <mergeCell ref="AH85:AL85"/>
    <mergeCell ref="AH84:AL84"/>
    <mergeCell ref="AM53:AU53"/>
    <mergeCell ref="AH51:AL51"/>
    <mergeCell ref="AM51:AU51"/>
    <mergeCell ref="AH52:AL52"/>
    <mergeCell ref="U32:V32"/>
    <mergeCell ref="AM84:AU86"/>
    <mergeCell ref="B83:V83"/>
    <mergeCell ref="W83:AL83"/>
    <mergeCell ref="AM83:AU83"/>
    <mergeCell ref="AH75:AL75"/>
    <mergeCell ref="AM75:AU75"/>
    <mergeCell ref="L77:O77"/>
    <mergeCell ref="P77:S77"/>
    <mergeCell ref="U77:V77"/>
    <mergeCell ref="W77:Z77"/>
    <mergeCell ref="AA77:AD77"/>
    <mergeCell ref="AH77:AL77"/>
    <mergeCell ref="AM77:AU77"/>
    <mergeCell ref="A82:AU82"/>
    <mergeCell ref="P78:S78"/>
    <mergeCell ref="C32:K32"/>
    <mergeCell ref="C35:K35"/>
    <mergeCell ref="C45:K45"/>
    <mergeCell ref="C51:K51"/>
    <mergeCell ref="C33:K33"/>
    <mergeCell ref="C34:K34"/>
    <mergeCell ref="C36:K36"/>
    <mergeCell ref="P36:S36"/>
    <mergeCell ref="P51:S51"/>
    <mergeCell ref="B38:K38"/>
    <mergeCell ref="L38:O38"/>
    <mergeCell ref="P38:V38"/>
    <mergeCell ref="B40:K40"/>
    <mergeCell ref="C43:K43"/>
    <mergeCell ref="C50:K50"/>
    <mergeCell ref="L50:O50"/>
    <mergeCell ref="P50:S50"/>
    <mergeCell ref="L51:O51"/>
    <mergeCell ref="P19:S19"/>
    <mergeCell ref="P20:S20"/>
    <mergeCell ref="P21:S21"/>
    <mergeCell ref="P22:S22"/>
    <mergeCell ref="P32:S32"/>
    <mergeCell ref="P35:S35"/>
    <mergeCell ref="L19:O19"/>
    <mergeCell ref="L20:O20"/>
    <mergeCell ref="L21:O21"/>
    <mergeCell ref="L22:O22"/>
    <mergeCell ref="L32:O32"/>
    <mergeCell ref="L35:O35"/>
    <mergeCell ref="L33:O33"/>
    <mergeCell ref="P33:S33"/>
    <mergeCell ref="L34:O34"/>
    <mergeCell ref="P34:S34"/>
    <mergeCell ref="B87:O87"/>
    <mergeCell ref="P87:V87"/>
    <mergeCell ref="AM87:AU87"/>
    <mergeCell ref="C8:K8"/>
    <mergeCell ref="L8:O8"/>
    <mergeCell ref="P8:S8"/>
    <mergeCell ref="U8:V8"/>
    <mergeCell ref="W8:Z8"/>
    <mergeCell ref="AH8:AU8"/>
    <mergeCell ref="B84:O84"/>
    <mergeCell ref="P84:V84"/>
    <mergeCell ref="B85:O85"/>
    <mergeCell ref="P85:V85"/>
    <mergeCell ref="B86:O86"/>
    <mergeCell ref="P86:V86"/>
    <mergeCell ref="B80:K80"/>
    <mergeCell ref="L80:O80"/>
    <mergeCell ref="P80:V80"/>
    <mergeCell ref="W80:Z80"/>
    <mergeCell ref="C19:K19"/>
    <mergeCell ref="C20:K20"/>
    <mergeCell ref="C21:K21"/>
    <mergeCell ref="C22:K22"/>
    <mergeCell ref="AH80:AU80"/>
    <mergeCell ref="C7:K7"/>
    <mergeCell ref="L7:O7"/>
    <mergeCell ref="P7:S7"/>
    <mergeCell ref="U7:V7"/>
    <mergeCell ref="W7:Z7"/>
    <mergeCell ref="AH7:AU7"/>
    <mergeCell ref="B6:K6"/>
    <mergeCell ref="L6:O6"/>
    <mergeCell ref="P6:S6"/>
    <mergeCell ref="U6:V6"/>
    <mergeCell ref="W6:Z6"/>
    <mergeCell ref="AH6:AU6"/>
    <mergeCell ref="U78:V78"/>
    <mergeCell ref="W78:Z78"/>
    <mergeCell ref="AA78:AD78"/>
    <mergeCell ref="AH78:AL78"/>
    <mergeCell ref="AM78:AU78"/>
    <mergeCell ref="C75:K75"/>
    <mergeCell ref="C77:K77"/>
    <mergeCell ref="C78:K78"/>
    <mergeCell ref="L78:O78"/>
    <mergeCell ref="C76:K76"/>
    <mergeCell ref="L76:O76"/>
    <mergeCell ref="P76:S76"/>
    <mergeCell ref="U76:V76"/>
    <mergeCell ref="W76:Z76"/>
    <mergeCell ref="AA76:AD76"/>
    <mergeCell ref="AH76:AL76"/>
    <mergeCell ref="AM76:AU76"/>
    <mergeCell ref="AA60:AD60"/>
    <mergeCell ref="AH60:AU60"/>
    <mergeCell ref="AA61:AD61"/>
    <mergeCell ref="AH61:AU61"/>
    <mergeCell ref="BA42:BN42"/>
    <mergeCell ref="L43:O43"/>
    <mergeCell ref="P43:S43"/>
    <mergeCell ref="U43:V43"/>
    <mergeCell ref="W43:Z43"/>
    <mergeCell ref="AA43:AD43"/>
    <mergeCell ref="AH43:AL43"/>
    <mergeCell ref="AM43:AU43"/>
    <mergeCell ref="AH42:AU42"/>
    <mergeCell ref="AM52:AU52"/>
    <mergeCell ref="AH50:AL50"/>
    <mergeCell ref="AM50:AU50"/>
    <mergeCell ref="AA44:AD44"/>
    <mergeCell ref="AH44:AL44"/>
    <mergeCell ref="AM44:AU44"/>
    <mergeCell ref="AH49:AU49"/>
    <mergeCell ref="AH47:AL47"/>
    <mergeCell ref="AM47:AU47"/>
    <mergeCell ref="AA47:AD47"/>
    <mergeCell ref="W49:Z49"/>
    <mergeCell ref="A1:D1"/>
    <mergeCell ref="A2:AU2"/>
    <mergeCell ref="B4:V4"/>
    <mergeCell ref="W4:AD4"/>
    <mergeCell ref="B5:K5"/>
    <mergeCell ref="L5:O5"/>
    <mergeCell ref="P5:V5"/>
    <mergeCell ref="W5:Z5"/>
    <mergeCell ref="AA5:AD5"/>
    <mergeCell ref="AH4:AU5"/>
    <mergeCell ref="A3:AU3"/>
    <mergeCell ref="AE4:AG5"/>
    <mergeCell ref="AA1:AG1"/>
    <mergeCell ref="AH1:AU1"/>
    <mergeCell ref="W87:AG87"/>
    <mergeCell ref="W86:AG86"/>
    <mergeCell ref="W85:AG85"/>
    <mergeCell ref="W84:AG84"/>
    <mergeCell ref="C42:K42"/>
    <mergeCell ref="B41:K41"/>
    <mergeCell ref="B56:K56"/>
    <mergeCell ref="C57:K57"/>
    <mergeCell ref="C49:K49"/>
    <mergeCell ref="C73:K73"/>
    <mergeCell ref="B72:K72"/>
    <mergeCell ref="C65:K65"/>
    <mergeCell ref="B64:K64"/>
    <mergeCell ref="U66:V66"/>
    <mergeCell ref="W66:Z66"/>
    <mergeCell ref="AA66:AD66"/>
    <mergeCell ref="AA80:AD80"/>
    <mergeCell ref="C58:K58"/>
    <mergeCell ref="C59:K59"/>
    <mergeCell ref="C66:K66"/>
    <mergeCell ref="C70:K70"/>
    <mergeCell ref="C74:K74"/>
    <mergeCell ref="L75:O75"/>
    <mergeCell ref="P75:S75"/>
  </mergeCells>
  <phoneticPr fontId="3"/>
  <printOptions horizontalCentered="1"/>
  <pageMargins left="0.59055118110236215" right="0.59055118110236215" top="0.59055118110236215" bottom="0.59055118110236215" header="0.39370078740157483" footer="0.27559055118110237"/>
  <pageSetup paperSize="9" scale="55" orientation="portrait" r:id="rId1"/>
  <rowBreaks count="1" manualBreakCount="1">
    <brk id="38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＜見本＞別紙1-1（基本項目）</vt:lpstr>
      <vt:lpstr>＜見本＞別紙1-2（加算項目）</vt:lpstr>
      <vt:lpstr>＜見本＞入力シート </vt:lpstr>
      <vt:lpstr>入力シート</vt:lpstr>
      <vt:lpstr>別紙1-1（基本項目）</vt:lpstr>
      <vt:lpstr>別紙1-2（加算項目）</vt:lpstr>
      <vt:lpstr>'＜見本＞入力シート '!Print_Area</vt:lpstr>
      <vt:lpstr>'＜見本＞別紙1-1（基本項目）'!Print_Area</vt:lpstr>
      <vt:lpstr>'＜見本＞別紙1-2（加算項目）'!Print_Area</vt:lpstr>
      <vt:lpstr>入力シート!Print_Area</vt:lpstr>
      <vt:lpstr>'別紙1-1（基本項目）'!Print_Area</vt:lpstr>
      <vt:lpstr>'別紙1-2（加算項目）'!Print_Area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　</cp:lastModifiedBy>
  <cp:revision/>
  <dcterms:created xsi:type="dcterms:W3CDTF">2020-12-14T04:29:59Z</dcterms:created>
  <dcterms:modified xsi:type="dcterms:W3CDTF">2024-04-08T08:57:50Z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2022-05-29T15:30:24Z</vt:filetime>
  </property>
</Properties>
</file>