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5"/>
  <workbookPr defaultThemeVersion="124226"/>
  <mc:AlternateContent xmlns:mc="http://schemas.openxmlformats.org/markup-compatibility/2006">
    <mc:Choice Requires="x15">
      <x15ac:absPath xmlns:x15ac="http://schemas.microsoft.com/office/spreadsheetml/2010/11/ac" url="C:\Users\user\Desktop\R6実績案\"/>
    </mc:Choice>
  </mc:AlternateContent>
  <xr:revisionPtr revIDLastSave="0" documentId="13_ncr:1_{7C86DDDD-06C4-4035-A915-F710215C9895}" xr6:coauthVersionLast="47" xr6:coauthVersionMax="47" xr10:uidLastSave="{00000000-0000-0000-0000-000000000000}"/>
  <bookViews>
    <workbookView xWindow="0" yWindow="0" windowWidth="20490" windowHeight="7455" tabRatio="940" firstSheet="2" activeTab="2" xr2:uid="{00000000-000D-0000-FFFF-FFFF00000000}"/>
  </bookViews>
  <sheets>
    <sheet name="&lt;見本&gt;報告書(車)" sheetId="23" r:id="rId1"/>
    <sheet name="&lt;見本&gt;行程表及び旅費積算書(車)" sheetId="24" r:id="rId2"/>
    <sheet name="報告書(車)" sheetId="25" r:id="rId3"/>
    <sheet name="A(車)" sheetId="26" r:id="rId4"/>
    <sheet name="B(車)" sheetId="27" r:id="rId5"/>
    <sheet name="C(車)" sheetId="28" r:id="rId6"/>
    <sheet name="(参考)宿泊料等" sheetId="4" r:id="rId7"/>
  </sheets>
  <definedNames>
    <definedName name="_xlnm.Print_Area" localSheetId="1">'&lt;見本&gt;行程表及び旅費積算書(車)'!$A$1:$Q$26</definedName>
    <definedName name="_xlnm.Print_Area" localSheetId="0">'&lt;見本&gt;報告書(車)'!$A$1:$AI$42</definedName>
    <definedName name="_xlnm.Print_Area" localSheetId="3">'A(車)'!$A$1:$Q$50</definedName>
    <definedName name="_xlnm.Print_Area" localSheetId="4">'B(車)'!$A$1:$Q$50</definedName>
    <definedName name="_xlnm.Print_Area" localSheetId="5">'C(車)'!$A$1:$Q$50</definedName>
    <definedName name="_xlnm.Print_Area" localSheetId="2">'報告書(車)'!$A$1:$AI$42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28" l="1"/>
  <c r="M21" i="28"/>
  <c r="J21" i="28"/>
  <c r="M5" i="28" s="1"/>
  <c r="Q20" i="28"/>
  <c r="L20" i="28"/>
  <c r="O20" i="28" s="1"/>
  <c r="P20" i="28" s="1"/>
  <c r="Q19" i="28"/>
  <c r="L19" i="28"/>
  <c r="O19" i="28" s="1"/>
  <c r="P19" i="28" s="1"/>
  <c r="Q18" i="28"/>
  <c r="L18" i="28"/>
  <c r="O18" i="28" s="1"/>
  <c r="P18" i="28" s="1"/>
  <c r="Q17" i="28"/>
  <c r="L17" i="28"/>
  <c r="O17" i="28" s="1"/>
  <c r="P17" i="28" s="1"/>
  <c r="Q16" i="28"/>
  <c r="L16" i="28"/>
  <c r="O16" i="28" s="1"/>
  <c r="P16" i="28" s="1"/>
  <c r="Q15" i="28"/>
  <c r="L15" i="28"/>
  <c r="O15" i="28" s="1"/>
  <c r="P15" i="28" s="1"/>
  <c r="Q14" i="28"/>
  <c r="L14" i="28"/>
  <c r="O14" i="28" s="1"/>
  <c r="P14" i="28" s="1"/>
  <c r="Q13" i="28"/>
  <c r="L13" i="28"/>
  <c r="O13" i="28" s="1"/>
  <c r="P13" i="28" s="1"/>
  <c r="Q12" i="28"/>
  <c r="L12" i="28"/>
  <c r="O12" i="28" s="1"/>
  <c r="P12" i="28" s="1"/>
  <c r="Q11" i="28"/>
  <c r="L11" i="28"/>
  <c r="O11" i="28" s="1"/>
  <c r="P11" i="28" s="1"/>
  <c r="Q10" i="28"/>
  <c r="L10" i="28"/>
  <c r="O10" i="28" s="1"/>
  <c r="P10" i="28" s="1"/>
  <c r="Q9" i="28"/>
  <c r="Q21" i="28" s="1"/>
  <c r="L9" i="28"/>
  <c r="O9" i="28" s="1"/>
  <c r="P9" i="28" s="1"/>
  <c r="B6" i="28"/>
  <c r="B5" i="28"/>
  <c r="E2" i="28"/>
  <c r="M1" i="28"/>
  <c r="N21" i="27"/>
  <c r="M21" i="27"/>
  <c r="J21" i="27"/>
  <c r="M5" i="27" s="1"/>
  <c r="Q20" i="27"/>
  <c r="L20" i="27"/>
  <c r="O20" i="27" s="1"/>
  <c r="P20" i="27" s="1"/>
  <c r="Q19" i="27"/>
  <c r="L19" i="27"/>
  <c r="O19" i="27" s="1"/>
  <c r="P19" i="27" s="1"/>
  <c r="Q18" i="27"/>
  <c r="L18" i="27"/>
  <c r="O18" i="27" s="1"/>
  <c r="P18" i="27" s="1"/>
  <c r="Q17" i="27"/>
  <c r="L17" i="27"/>
  <c r="O17" i="27" s="1"/>
  <c r="P17" i="27" s="1"/>
  <c r="Q16" i="27"/>
  <c r="L16" i="27"/>
  <c r="O16" i="27" s="1"/>
  <c r="P16" i="27" s="1"/>
  <c r="Q15" i="27"/>
  <c r="L15" i="27"/>
  <c r="O15" i="27" s="1"/>
  <c r="P15" i="27" s="1"/>
  <c r="Q14" i="27"/>
  <c r="L14" i="27"/>
  <c r="O14" i="27" s="1"/>
  <c r="P14" i="27" s="1"/>
  <c r="Q13" i="27"/>
  <c r="L13" i="27"/>
  <c r="O13" i="27" s="1"/>
  <c r="P13" i="27" s="1"/>
  <c r="Q12" i="27"/>
  <c r="L12" i="27"/>
  <c r="O12" i="27" s="1"/>
  <c r="P12" i="27" s="1"/>
  <c r="Q11" i="27"/>
  <c r="L11" i="27"/>
  <c r="O11" i="27" s="1"/>
  <c r="P11" i="27" s="1"/>
  <c r="Q10" i="27"/>
  <c r="L10" i="27"/>
  <c r="O10" i="27" s="1"/>
  <c r="P10" i="27" s="1"/>
  <c r="Q9" i="27"/>
  <c r="Q21" i="27" s="1"/>
  <c r="L9" i="27"/>
  <c r="L21" i="27" s="1"/>
  <c r="B6" i="27"/>
  <c r="B5" i="27"/>
  <c r="E2" i="27"/>
  <c r="M1" i="27"/>
  <c r="N21" i="26"/>
  <c r="M21" i="26"/>
  <c r="J21" i="26"/>
  <c r="M5" i="26" s="1"/>
  <c r="Q20" i="26"/>
  <c r="L20" i="26"/>
  <c r="O20" i="26" s="1"/>
  <c r="P20" i="26" s="1"/>
  <c r="Q19" i="26"/>
  <c r="L19" i="26"/>
  <c r="O19" i="26" s="1"/>
  <c r="P19" i="26" s="1"/>
  <c r="Q18" i="26"/>
  <c r="L18" i="26"/>
  <c r="O18" i="26" s="1"/>
  <c r="P18" i="26" s="1"/>
  <c r="Q17" i="26"/>
  <c r="L17" i="26"/>
  <c r="O17" i="26" s="1"/>
  <c r="P17" i="26" s="1"/>
  <c r="Q16" i="26"/>
  <c r="L16" i="26"/>
  <c r="O16" i="26" s="1"/>
  <c r="P16" i="26" s="1"/>
  <c r="Q15" i="26"/>
  <c r="L15" i="26"/>
  <c r="O15" i="26" s="1"/>
  <c r="P15" i="26" s="1"/>
  <c r="Q14" i="26"/>
  <c r="L14" i="26"/>
  <c r="O14" i="26" s="1"/>
  <c r="P14" i="26" s="1"/>
  <c r="Q13" i="26"/>
  <c r="L13" i="26"/>
  <c r="O13" i="26" s="1"/>
  <c r="P13" i="26" s="1"/>
  <c r="Q12" i="26"/>
  <c r="L12" i="26"/>
  <c r="O12" i="26" s="1"/>
  <c r="P12" i="26" s="1"/>
  <c r="Q11" i="26"/>
  <c r="L11" i="26"/>
  <c r="O11" i="26" s="1"/>
  <c r="P11" i="26" s="1"/>
  <c r="Q10" i="26"/>
  <c r="L10" i="26"/>
  <c r="O10" i="26" s="1"/>
  <c r="P10" i="26" s="1"/>
  <c r="Q9" i="26"/>
  <c r="Q21" i="26" s="1"/>
  <c r="L9" i="26"/>
  <c r="L21" i="26" s="1"/>
  <c r="B6" i="26"/>
  <c r="B5" i="26"/>
  <c r="E2" i="26"/>
  <c r="M1" i="26"/>
  <c r="AE36" i="25"/>
  <c r="N12" i="24"/>
  <c r="M12" i="24"/>
  <c r="J12" i="24"/>
  <c r="M5" i="24" s="1"/>
  <c r="Q11" i="24"/>
  <c r="L11" i="24"/>
  <c r="O11" i="24" s="1"/>
  <c r="P11" i="24" s="1"/>
  <c r="Q10" i="24"/>
  <c r="L10" i="24"/>
  <c r="O10" i="24" s="1"/>
  <c r="Q9" i="24"/>
  <c r="Q12" i="24" s="1"/>
  <c r="L9" i="24"/>
  <c r="O9" i="24" s="1"/>
  <c r="P9" i="24" s="1"/>
  <c r="B6" i="24"/>
  <c r="P10" i="24" s="1"/>
  <c r="B5" i="24"/>
  <c r="E2" i="24"/>
  <c r="M1" i="24"/>
  <c r="AE36" i="23"/>
  <c r="P12" i="24" l="1"/>
  <c r="O12" i="24"/>
  <c r="P5" i="24"/>
  <c r="L14" i="24"/>
  <c r="L23" i="26"/>
  <c r="P5" i="26"/>
  <c r="L23" i="27"/>
  <c r="P5" i="27"/>
  <c r="P21" i="28"/>
  <c r="O21" i="28"/>
  <c r="L23" i="28"/>
  <c r="P5" i="28"/>
  <c r="P23" i="28" s="1"/>
  <c r="O9" i="26"/>
  <c r="P9" i="26" s="1"/>
  <c r="L21" i="28"/>
  <c r="L12" i="24"/>
  <c r="O9" i="27"/>
  <c r="P9" i="27" s="1"/>
  <c r="P21" i="27" l="1"/>
  <c r="P23" i="27" s="1"/>
  <c r="P24" i="27" s="1"/>
  <c r="O21" i="27"/>
  <c r="P14" i="24"/>
  <c r="V37" i="23" s="1"/>
  <c r="V35" i="23" s="1"/>
  <c r="M37" i="23"/>
  <c r="P24" i="28"/>
  <c r="P21" i="26"/>
  <c r="P23" i="26" s="1"/>
  <c r="O21" i="26"/>
  <c r="M37" i="25"/>
  <c r="V37" i="25" l="1"/>
  <c r="V35" i="25" s="1"/>
  <c r="J35" i="25"/>
  <c r="AE37" i="23"/>
  <c r="AE35" i="23" s="1"/>
  <c r="J35" i="23"/>
  <c r="P24" i="26"/>
  <c r="P15" i="24"/>
  <c r="AE37" i="25" l="1"/>
  <c r="AE35" i="25" s="1"/>
  <c r="F23" i="4" l="1"/>
  <c r="F25" i="4" l="1"/>
  <c r="F24" i="4"/>
  <c r="F22" i="4"/>
  <c r="F21" i="4"/>
  <c r="F20" i="4"/>
  <c r="F19" i="4"/>
  <c r="F18" i="4"/>
  <c r="F17" i="4"/>
  <c r="F16" i="4"/>
  <c r="F15" i="4"/>
  <c r="F14" i="4"/>
  <c r="F13" i="4"/>
  <c r="F12" i="4"/>
  <c r="F11" i="4"/>
  <c r="F10" i="4"/>
  <c r="F9" i="4"/>
  <c r="F8" i="4"/>
  <c r="F7" i="4"/>
  <c r="F6" i="4"/>
  <c r="F5" i="4"/>
  <c r="F4" i="4"/>
  <c r="F3" i="4"/>
</calcChain>
</file>

<file path=xl/sharedStrings.xml><?xml version="1.0" encoding="utf-8"?>
<sst xmlns="http://schemas.openxmlformats.org/spreadsheetml/2006/main" count="422" uniqueCount="154">
  <si>
    <t>４．添付書類（４）その他補助金の交付に関して参考となる書類</t>
    <phoneticPr fontId="5"/>
  </si>
  <si>
    <t>実施した補助対象事業の費目：</t>
    <phoneticPr fontId="7"/>
  </si>
  <si>
    <t>地域連携支援費</t>
  </si>
  <si>
    <r>
      <rPr>
        <b/>
        <sz val="9"/>
        <color rgb="FFFF0000"/>
        <rFont val="游ゴシック"/>
        <family val="3"/>
        <charset val="128"/>
      </rPr>
      <t>見本</t>
    </r>
    <r>
      <rPr>
        <b/>
        <sz val="9"/>
        <rFont val="游ゴシック"/>
        <family val="3"/>
        <charset val="128"/>
      </rPr>
      <t xml:space="preserve"> 研修等参加実績報告書&lt;補助対象事業者所有の自家用車を使用した場合&gt;</t>
    </r>
    <rPh sb="0" eb="2">
      <t>ミホン</t>
    </rPh>
    <rPh sb="8" eb="12">
      <t>ジッセキホウコク</t>
    </rPh>
    <rPh sb="12" eb="13">
      <t>ショ</t>
    </rPh>
    <phoneticPr fontId="5"/>
  </si>
  <si>
    <t>社会福祉法人国交会自動車苑　
千代田リハビリテーションセンター</t>
    <rPh sb="15" eb="18">
      <t>チヨダ</t>
    </rPh>
    <phoneticPr fontId="5"/>
  </si>
  <si>
    <t>理事長　国土　太郎</t>
    <phoneticPr fontId="5"/>
  </si>
  <si>
    <t>研修、講演会等の概要</t>
    <phoneticPr fontId="5"/>
  </si>
  <si>
    <t>①</t>
    <phoneticPr fontId="6"/>
  </si>
  <si>
    <t>研修、講演会等の名称</t>
    <phoneticPr fontId="5"/>
  </si>
  <si>
    <t>：</t>
    <phoneticPr fontId="5"/>
  </si>
  <si>
    <t>高次脳機能障害支援者養成研修</t>
    <rPh sb="0" eb="5">
      <t>コウジノウキノウ</t>
    </rPh>
    <rPh sb="5" eb="7">
      <t>ショウガイ</t>
    </rPh>
    <rPh sb="7" eb="9">
      <t>シエン</t>
    </rPh>
    <rPh sb="9" eb="10">
      <t>シャ</t>
    </rPh>
    <rPh sb="10" eb="12">
      <t>ヨウセイ</t>
    </rPh>
    <rPh sb="12" eb="14">
      <t>ケンシュウ</t>
    </rPh>
    <phoneticPr fontId="5"/>
  </si>
  <si>
    <t>②</t>
    <phoneticPr fontId="6"/>
  </si>
  <si>
    <t>開催日時</t>
    <phoneticPr fontId="5"/>
  </si>
  <si>
    <t>～</t>
    <phoneticPr fontId="6"/>
  </si>
  <si>
    <t>　</t>
    <phoneticPr fontId="5"/>
  </si>
  <si>
    <t>③</t>
    <phoneticPr fontId="6"/>
  </si>
  <si>
    <t>開催場所</t>
    <phoneticPr fontId="5"/>
  </si>
  <si>
    <t>（開催施設名）</t>
    <rPh sb="1" eb="3">
      <t>カイサイ</t>
    </rPh>
    <rPh sb="3" eb="5">
      <t>シセツ</t>
    </rPh>
    <rPh sb="5" eb="6">
      <t>メイ</t>
    </rPh>
    <phoneticPr fontId="6"/>
  </si>
  <si>
    <t>東北療護センター</t>
    <rPh sb="0" eb="4">
      <t>トウホクリョウゴ</t>
    </rPh>
    <phoneticPr fontId="7"/>
  </si>
  <si>
    <t>（住　　　所）</t>
    <rPh sb="1" eb="2">
      <t>ジュウ</t>
    </rPh>
    <rPh sb="5" eb="6">
      <t>ジョ</t>
    </rPh>
    <phoneticPr fontId="6"/>
  </si>
  <si>
    <t>宮城県仙台市太白区長町南4-20-6</t>
    <rPh sb="0" eb="2">
      <t>ミヤギ</t>
    </rPh>
    <rPh sb="2" eb="3">
      <t>ケン</t>
    </rPh>
    <rPh sb="3" eb="5">
      <t>センダイ</t>
    </rPh>
    <rPh sb="5" eb="6">
      <t>シ</t>
    </rPh>
    <rPh sb="6" eb="8">
      <t>タイハク</t>
    </rPh>
    <rPh sb="8" eb="9">
      <t>ク</t>
    </rPh>
    <rPh sb="9" eb="11">
      <t>ナガマチ</t>
    </rPh>
    <rPh sb="11" eb="12">
      <t>ミナミ</t>
    </rPh>
    <phoneticPr fontId="7"/>
  </si>
  <si>
    <t>④</t>
    <phoneticPr fontId="6"/>
  </si>
  <si>
    <t>参加者（役職、氏名）</t>
    <phoneticPr fontId="5"/>
  </si>
  <si>
    <t>（役職A）</t>
    <rPh sb="1" eb="3">
      <t>ヤクショク</t>
    </rPh>
    <phoneticPr fontId="6"/>
  </si>
  <si>
    <t>各種療法士</t>
    <rPh sb="0" eb="2">
      <t>カクシュ</t>
    </rPh>
    <rPh sb="2" eb="5">
      <t>リョウホウシ</t>
    </rPh>
    <phoneticPr fontId="5"/>
  </si>
  <si>
    <t>（氏名A）</t>
    <rPh sb="1" eb="3">
      <t>シメイ</t>
    </rPh>
    <phoneticPr fontId="6"/>
  </si>
  <si>
    <t>山田　学</t>
    <rPh sb="0" eb="2">
      <t>ヤマダ</t>
    </rPh>
    <rPh sb="3" eb="4">
      <t>マナ</t>
    </rPh>
    <phoneticPr fontId="5"/>
  </si>
  <si>
    <t>（役職B）</t>
    <phoneticPr fontId="5"/>
  </si>
  <si>
    <t>（氏名B）</t>
    <phoneticPr fontId="5"/>
  </si>
  <si>
    <t>（役職C）</t>
    <phoneticPr fontId="5"/>
  </si>
  <si>
    <t>（氏名C）</t>
    <phoneticPr fontId="5"/>
  </si>
  <si>
    <t>⑤研修、講演会等の内容：</t>
    <phoneticPr fontId="6"/>
  </si>
  <si>
    <t>別紙参照
（※研修、講演会等の開催案内や概要、配布資料等を添付すること。）</t>
    <rPh sb="0" eb="2">
      <t>ベッシ</t>
    </rPh>
    <rPh sb="2" eb="4">
      <t>サンショウ</t>
    </rPh>
    <rPh sb="7" eb="9">
      <t>ケンシュウ</t>
    </rPh>
    <rPh sb="10" eb="13">
      <t>コウエンカイ</t>
    </rPh>
    <rPh sb="13" eb="14">
      <t>トウ</t>
    </rPh>
    <rPh sb="15" eb="17">
      <t>カイサイ</t>
    </rPh>
    <rPh sb="17" eb="19">
      <t>アンナイ</t>
    </rPh>
    <rPh sb="20" eb="22">
      <t>ガイヨウ</t>
    </rPh>
    <rPh sb="23" eb="25">
      <t>ハイフ</t>
    </rPh>
    <rPh sb="25" eb="27">
      <t>シリョウ</t>
    </rPh>
    <rPh sb="27" eb="28">
      <t>トウ</t>
    </rPh>
    <rPh sb="29" eb="31">
      <t>テンプ</t>
    </rPh>
    <phoneticPr fontId="6"/>
  </si>
  <si>
    <t>⑥当該出張により期待される高次脳機能障害者の社会復帰促進への効果</t>
    <phoneticPr fontId="6"/>
  </si>
  <si>
    <t>　障害福祉サービスの提供において利用者の社会復帰支援を実施するにあたり、必要な知識取得機会及び資格として県が実施している研修であり、特にサービス管理責任者更新研修は県内全域から福祉サービス事業所でサービス管理責任者を担ってる方々が集まる場として貴重な情報交換として自立訓練の広報活動を行っている。また地域と情報を共有することで連携体系を構築することができ、利用者の地域への選択の幅が広がり社会復帰促進の効果が期待できる</t>
    <phoneticPr fontId="6"/>
  </si>
  <si>
    <t>研修、講演会等の旅行行程</t>
    <phoneticPr fontId="5"/>
  </si>
  <si>
    <t>別紙「行程表及び旅費積算書」のとおり</t>
    <rPh sb="0" eb="2">
      <t>ベッシ</t>
    </rPh>
    <phoneticPr fontId="5"/>
  </si>
  <si>
    <t>研修、講演会等の参加に要した経費</t>
    <phoneticPr fontId="5"/>
  </si>
  <si>
    <t>補助対象経費の合計</t>
    <rPh sb="0" eb="2">
      <t>ホジョ</t>
    </rPh>
    <rPh sb="2" eb="4">
      <t>タイショウ</t>
    </rPh>
    <rPh sb="4" eb="6">
      <t>ケイヒ</t>
    </rPh>
    <rPh sb="7" eb="9">
      <t>ゴウケイ</t>
    </rPh>
    <phoneticPr fontId="5"/>
  </si>
  <si>
    <t>補助金申請額の合計</t>
    <rPh sb="0" eb="3">
      <t>ホジョキン</t>
    </rPh>
    <rPh sb="3" eb="5">
      <t>シンセイ</t>
    </rPh>
    <rPh sb="5" eb="6">
      <t>ガク</t>
    </rPh>
    <rPh sb="7" eb="9">
      <t>ゴウケイ</t>
    </rPh>
    <phoneticPr fontId="5"/>
  </si>
  <si>
    <t>自己負担額</t>
    <rPh sb="0" eb="2">
      <t>ジコ</t>
    </rPh>
    <rPh sb="2" eb="5">
      <t>フタンガク</t>
    </rPh>
    <phoneticPr fontId="5"/>
  </si>
  <si>
    <t>参加費等</t>
    <rPh sb="0" eb="3">
      <t>サンカヒ</t>
    </rPh>
    <rPh sb="3" eb="4">
      <t>トウ</t>
    </rPh>
    <phoneticPr fontId="5"/>
  </si>
  <si>
    <t>補助対象経費</t>
    <rPh sb="0" eb="2">
      <t>ホジョ</t>
    </rPh>
    <rPh sb="2" eb="4">
      <t>タイショウ</t>
    </rPh>
    <rPh sb="4" eb="6">
      <t>ケイヒ</t>
    </rPh>
    <phoneticPr fontId="5"/>
  </si>
  <si>
    <t>補助金申請額</t>
    <rPh sb="0" eb="3">
      <t>ホジョキン</t>
    </rPh>
    <rPh sb="3" eb="6">
      <t>シンセイガク</t>
    </rPh>
    <phoneticPr fontId="5"/>
  </si>
  <si>
    <t>旅費</t>
    <rPh sb="0" eb="2">
      <t>リョヒ</t>
    </rPh>
    <phoneticPr fontId="5"/>
  </si>
  <si>
    <t>※参加費等の根拠は、領収書等のとおり</t>
    <rPh sb="1" eb="4">
      <t>サンカヒ</t>
    </rPh>
    <rPh sb="4" eb="5">
      <t>トウ</t>
    </rPh>
    <rPh sb="6" eb="8">
      <t>コンキョ</t>
    </rPh>
    <rPh sb="10" eb="13">
      <t>リョウシュウショ</t>
    </rPh>
    <rPh sb="13" eb="14">
      <t>ナド</t>
    </rPh>
    <phoneticPr fontId="5"/>
  </si>
  <si>
    <t>※旅費の積算方法は、別紙「行程表及び旅費積算書」のとおり</t>
    <rPh sb="1" eb="3">
      <t>リョヒ</t>
    </rPh>
    <rPh sb="4" eb="6">
      <t>セキサン</t>
    </rPh>
    <rPh sb="6" eb="8">
      <t>ホウホウ</t>
    </rPh>
    <rPh sb="10" eb="12">
      <t>ベッシ</t>
    </rPh>
    <phoneticPr fontId="5"/>
  </si>
  <si>
    <t>（注）</t>
    <phoneticPr fontId="6"/>
  </si>
  <si>
    <r>
      <t>　参加した研修、講演会等の旅行行程が複数ある場合には、原則として、</t>
    </r>
    <r>
      <rPr>
        <u/>
        <sz val="9"/>
        <rFont val="游ゴシック"/>
        <family val="3"/>
        <charset val="128"/>
      </rPr>
      <t>当該研修、講演会等の旅行行程毎に本書を作成</t>
    </r>
    <r>
      <rPr>
        <sz val="9"/>
        <rFont val="游ゴシック"/>
        <family val="3"/>
        <charset val="128"/>
      </rPr>
      <t>すること。また、当該様式内に必要事項が記入しきれない場合には、適宜、別の用紙を用いて作成すること。</t>
    </r>
    <rPh sb="1" eb="3">
      <t>サンカ</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6"/>
  </si>
  <si>
    <t>４．添付書類（４）その他補助金の交付に関して参考となる書類</t>
    <rPh sb="2" eb="4">
      <t>テンプ</t>
    </rPh>
    <rPh sb="4" eb="6">
      <t>ショルイ</t>
    </rPh>
    <rPh sb="11" eb="12">
      <t>タ</t>
    </rPh>
    <rPh sb="12" eb="15">
      <t>ホジョキン</t>
    </rPh>
    <rPh sb="16" eb="18">
      <t>コウフ</t>
    </rPh>
    <rPh sb="19" eb="20">
      <t>カン</t>
    </rPh>
    <rPh sb="22" eb="24">
      <t>サンコウ</t>
    </rPh>
    <rPh sb="27" eb="29">
      <t>ショルイ</t>
    </rPh>
    <phoneticPr fontId="5"/>
  </si>
  <si>
    <t>実施した補助対象事業の費目：</t>
    <phoneticPr fontId="5"/>
  </si>
  <si>
    <r>
      <rPr>
        <b/>
        <sz val="9"/>
        <color rgb="FFFF0000"/>
        <rFont val="游ゴシック"/>
        <family val="3"/>
        <charset val="128"/>
      </rPr>
      <t xml:space="preserve">見本 </t>
    </r>
    <r>
      <rPr>
        <b/>
        <sz val="9"/>
        <color theme="1"/>
        <rFont val="游ゴシック"/>
        <family val="3"/>
        <charset val="128"/>
      </rPr>
      <t>行</t>
    </r>
    <r>
      <rPr>
        <b/>
        <sz val="9"/>
        <rFont val="游ゴシック"/>
        <family val="3"/>
        <charset val="128"/>
      </rPr>
      <t>程表及び旅費積算書&lt;補助対象事業者所有の自家用車を使用した場合&gt;</t>
    </r>
    <rPh sb="0" eb="2">
      <t>ミホン</t>
    </rPh>
    <rPh sb="3" eb="6">
      <t>コウテイヒョウ</t>
    </rPh>
    <rPh sb="6" eb="7">
      <t>オヨ</t>
    </rPh>
    <rPh sb="8" eb="10">
      <t>リョヒ</t>
    </rPh>
    <rPh sb="10" eb="12">
      <t>セキサン</t>
    </rPh>
    <rPh sb="12" eb="13">
      <t>ショ</t>
    </rPh>
    <phoneticPr fontId="5"/>
  </si>
  <si>
    <t>事業者規定の
1kmあたりの車賃</t>
    <rPh sb="0" eb="5">
      <t>ジギョウシャキテイ</t>
    </rPh>
    <rPh sb="14" eb="16">
      <t>クルマチン</t>
    </rPh>
    <phoneticPr fontId="5"/>
  </si>
  <si>
    <t>補助対象経費
（事業所負担額）</t>
    <rPh sb="0" eb="2">
      <t>ホジョ</t>
    </rPh>
    <rPh sb="2" eb="4">
      <t>タイショウ</t>
    </rPh>
    <rPh sb="4" eb="6">
      <t>ケイヒ</t>
    </rPh>
    <rPh sb="8" eb="10">
      <t>ジギョウ</t>
    </rPh>
    <rPh sb="10" eb="11">
      <t>ショ</t>
    </rPh>
    <rPh sb="11" eb="14">
      <t>フタンガク</t>
    </rPh>
    <phoneticPr fontId="5"/>
  </si>
  <si>
    <t>補助金申請額
（国家公務員等の旅費に関する法律積算額）</t>
    <rPh sb="0" eb="3">
      <t>ホジョキン</t>
    </rPh>
    <rPh sb="3" eb="6">
      <t>シンセイガク</t>
    </rPh>
    <rPh sb="23" eb="25">
      <t>セキサン</t>
    </rPh>
    <rPh sb="25" eb="26">
      <t>ガク</t>
    </rPh>
    <phoneticPr fontId="5"/>
  </si>
  <si>
    <t>氏名：</t>
    <rPh sb="0" eb="2">
      <t>シメイ</t>
    </rPh>
    <phoneticPr fontId="5"/>
  </si>
  <si>
    <t>車賃</t>
    <rPh sb="0" eb="1">
      <t>シャ</t>
    </rPh>
    <rPh sb="1" eb="2">
      <t>チン</t>
    </rPh>
    <phoneticPr fontId="5"/>
  </si>
  <si>
    <t>役職：</t>
    <rPh sb="0" eb="2">
      <t>ヤクショク</t>
    </rPh>
    <phoneticPr fontId="5"/>
  </si>
  <si>
    <t>宿泊料</t>
    <rPh sb="0" eb="3">
      <t>シュクハクリョウ</t>
    </rPh>
    <phoneticPr fontId="5"/>
  </si>
  <si>
    <t>雑費</t>
    <rPh sb="0" eb="2">
      <t>ザッピ</t>
    </rPh>
    <phoneticPr fontId="5"/>
  </si>
  <si>
    <t>日付</t>
    <rPh sb="0" eb="2">
      <t>ヒヅケ</t>
    </rPh>
    <phoneticPr fontId="5"/>
  </si>
  <si>
    <t>出発
時刻</t>
    <rPh sb="0" eb="2">
      <t>シュッパツ</t>
    </rPh>
    <rPh sb="3" eb="5">
      <t>ジコク</t>
    </rPh>
    <phoneticPr fontId="5"/>
  </si>
  <si>
    <t>～</t>
    <phoneticPr fontId="5"/>
  </si>
  <si>
    <t>到着
時刻</t>
    <rPh sb="0" eb="2">
      <t>トウチャク</t>
    </rPh>
    <rPh sb="3" eb="5">
      <t>ジコク</t>
    </rPh>
    <phoneticPr fontId="5"/>
  </si>
  <si>
    <t>出発地</t>
    <rPh sb="0" eb="2">
      <t>シュッパツ</t>
    </rPh>
    <rPh sb="2" eb="3">
      <t>チ</t>
    </rPh>
    <phoneticPr fontId="5"/>
  </si>
  <si>
    <t>所在地</t>
    <rPh sb="0" eb="3">
      <t>ショザイチ</t>
    </rPh>
    <phoneticPr fontId="5"/>
  </si>
  <si>
    <t>到着地</t>
    <rPh sb="0" eb="3">
      <t>トウチャクチ</t>
    </rPh>
    <phoneticPr fontId="5"/>
  </si>
  <si>
    <t>宿泊地</t>
    <rPh sb="0" eb="3">
      <t>シュクハクチ</t>
    </rPh>
    <phoneticPr fontId="5"/>
  </si>
  <si>
    <t>路程</t>
    <rPh sb="0" eb="2">
      <t>ロテイ</t>
    </rPh>
    <phoneticPr fontId="5"/>
  </si>
  <si>
    <t>高速道路等
の使用有無</t>
    <rPh sb="0" eb="2">
      <t>コウソク</t>
    </rPh>
    <rPh sb="2" eb="4">
      <t>ドウロ</t>
    </rPh>
    <rPh sb="4" eb="5">
      <t>トウ</t>
    </rPh>
    <rPh sb="7" eb="9">
      <t>シヨウ</t>
    </rPh>
    <rPh sb="9" eb="11">
      <t>ウム</t>
    </rPh>
    <phoneticPr fontId="5"/>
  </si>
  <si>
    <t>日数</t>
    <rPh sb="0" eb="2">
      <t>ニッスウ</t>
    </rPh>
    <phoneticPr fontId="5"/>
  </si>
  <si>
    <t>定額</t>
    <rPh sb="0" eb="2">
      <t>テイガク</t>
    </rPh>
    <phoneticPr fontId="5"/>
  </si>
  <si>
    <t>実費</t>
    <rPh sb="0" eb="2">
      <t>ジッピ</t>
    </rPh>
    <phoneticPr fontId="5"/>
  </si>
  <si>
    <t>km</t>
    <phoneticPr fontId="5"/>
  </si>
  <si>
    <t>夜</t>
    <rPh sb="0" eb="1">
      <t>ヨル</t>
    </rPh>
    <phoneticPr fontId="5"/>
  </si>
  <si>
    <t>円</t>
    <rPh sb="0" eb="1">
      <t>エン</t>
    </rPh>
    <phoneticPr fontId="5"/>
  </si>
  <si>
    <t>～</t>
  </si>
  <si>
    <t>○○病院
（勤務地）</t>
    <rPh sb="2" eb="4">
      <t>ビョウイン</t>
    </rPh>
    <rPh sb="6" eb="9">
      <t>キンムチ</t>
    </rPh>
    <phoneticPr fontId="5"/>
  </si>
  <si>
    <t>山形県山形市旅篭町2-3-25</t>
    <rPh sb="0" eb="3">
      <t>ヤマガタケン</t>
    </rPh>
    <rPh sb="3" eb="6">
      <t>ヤマガタシ</t>
    </rPh>
    <rPh sb="6" eb="9">
      <t>ハタゴマチ</t>
    </rPh>
    <phoneticPr fontId="5"/>
  </si>
  <si>
    <t>東北療護センター</t>
    <rPh sb="0" eb="2">
      <t>トウホク</t>
    </rPh>
    <rPh sb="2" eb="4">
      <t>リョウゴ</t>
    </rPh>
    <phoneticPr fontId="5"/>
  </si>
  <si>
    <t>宮城県仙台市太白区長町南4-20-6</t>
    <rPh sb="0" eb="2">
      <t>ミヤギ</t>
    </rPh>
    <rPh sb="2" eb="3">
      <t>ケン</t>
    </rPh>
    <rPh sb="3" eb="5">
      <t>センダイ</t>
    </rPh>
    <rPh sb="5" eb="6">
      <t>シ</t>
    </rPh>
    <rPh sb="6" eb="8">
      <t>タイハク</t>
    </rPh>
    <rPh sb="8" eb="9">
      <t>ク</t>
    </rPh>
    <rPh sb="9" eb="11">
      <t>ナガマチ</t>
    </rPh>
    <rPh sb="11" eb="12">
      <t>ミナミ</t>
    </rPh>
    <phoneticPr fontId="5"/>
  </si>
  <si>
    <t>有</t>
  </si>
  <si>
    <t>東北療護センター</t>
  </si>
  <si>
    <t>〇〇ホテル</t>
  </si>
  <si>
    <t>〇〇市○○町1-2-3</t>
    <rPh sb="2" eb="3">
      <t>シ</t>
    </rPh>
    <rPh sb="5" eb="6">
      <t>チョウ</t>
    </rPh>
    <phoneticPr fontId="5"/>
  </si>
  <si>
    <t>その他</t>
    <rPh sb="2" eb="3">
      <t>タ</t>
    </rPh>
    <phoneticPr fontId="5"/>
  </si>
  <si>
    <t>無</t>
  </si>
  <si>
    <t>計</t>
    <rPh sb="0" eb="1">
      <t>ケイ</t>
    </rPh>
    <phoneticPr fontId="5"/>
  </si>
  <si>
    <t>※旅行行程の合計キロ数(km)に1km未満の端数が生じたときは、切り捨てて記入すること。</t>
    <rPh sb="1" eb="3">
      <t>リョコウ</t>
    </rPh>
    <rPh sb="3" eb="5">
      <t>コウテイ</t>
    </rPh>
    <rPh sb="6" eb="8">
      <t>ゴウケイ</t>
    </rPh>
    <rPh sb="10" eb="11">
      <t>スウ</t>
    </rPh>
    <rPh sb="19" eb="21">
      <t>ミマン</t>
    </rPh>
    <rPh sb="22" eb="24">
      <t>ハスウ</t>
    </rPh>
    <rPh sb="25" eb="26">
      <t>ショウ</t>
    </rPh>
    <rPh sb="32" eb="33">
      <t>キ</t>
    </rPh>
    <rPh sb="34" eb="35">
      <t>ス</t>
    </rPh>
    <rPh sb="37" eb="39">
      <t>キニュウ</t>
    </rPh>
    <phoneticPr fontId="5"/>
  </si>
  <si>
    <t>補助対象経費</t>
    <phoneticPr fontId="5"/>
  </si>
  <si>
    <t>補助金申請額</t>
    <phoneticPr fontId="5"/>
  </si>
  <si>
    <t>自己負担額</t>
    <phoneticPr fontId="5"/>
  </si>
  <si>
    <t>自家用車使用の経路書</t>
    <rPh sb="0" eb="4">
      <t>ジカヨウシャ</t>
    </rPh>
    <rPh sb="4" eb="6">
      <t>シヨウ</t>
    </rPh>
    <rPh sb="7" eb="9">
      <t>ケイロ</t>
    </rPh>
    <rPh sb="9" eb="10">
      <t>ショ</t>
    </rPh>
    <phoneticPr fontId="5"/>
  </si>
  <si>
    <t>自家用車使用に伴う雑費領収書</t>
    <phoneticPr fontId="5"/>
  </si>
  <si>
    <t>（注）当該様式内に必要事項が記入しきれない場合には、適宜、別の用紙を用いて作成すること。</t>
    <phoneticPr fontId="5"/>
  </si>
  <si>
    <t>研修等参加実績報告書&lt;補助対象事業者所有の自家用車を使用した場合&gt;</t>
    <rPh sb="5" eb="7">
      <t>ジッセキ</t>
    </rPh>
    <rPh sb="7" eb="10">
      <t>ホウコクショ</t>
    </rPh>
    <phoneticPr fontId="5"/>
  </si>
  <si>
    <t>１．</t>
    <phoneticPr fontId="5"/>
  </si>
  <si>
    <t>２．</t>
    <phoneticPr fontId="5"/>
  </si>
  <si>
    <t>別紙「旅行行程表及び旅費積算書」のとおり</t>
    <rPh sb="0" eb="2">
      <t>ベッシ</t>
    </rPh>
    <phoneticPr fontId="5"/>
  </si>
  <si>
    <t>３．</t>
    <phoneticPr fontId="5"/>
  </si>
  <si>
    <t>※旅費の積算方法は、別紙「旅行行程表及び旅費積算書」のとおり</t>
    <rPh sb="1" eb="3">
      <t>リョヒ</t>
    </rPh>
    <rPh sb="4" eb="6">
      <t>セキサン</t>
    </rPh>
    <rPh sb="6" eb="8">
      <t>ホウホウ</t>
    </rPh>
    <rPh sb="10" eb="12">
      <t>ベッシ</t>
    </rPh>
    <phoneticPr fontId="5"/>
  </si>
  <si>
    <t>行程表及び旅費積算書&lt;補助対象事業者所有の自家用車を使用した場合&gt;</t>
    <rPh sb="0" eb="3">
      <t>コウテイヒョウ</t>
    </rPh>
    <rPh sb="3" eb="4">
      <t>オヨ</t>
    </rPh>
    <rPh sb="5" eb="7">
      <t>リョヒ</t>
    </rPh>
    <rPh sb="7" eb="9">
      <t>セキサン</t>
    </rPh>
    <rPh sb="9" eb="10">
      <t>ショ</t>
    </rPh>
    <phoneticPr fontId="5"/>
  </si>
  <si>
    <r>
      <t xml:space="preserve">補助金申請額
</t>
    </r>
    <r>
      <rPr>
        <sz val="8"/>
        <color theme="1"/>
        <rFont val="游ゴシック"/>
        <family val="3"/>
        <charset val="128"/>
      </rPr>
      <t>（国家公務員等の旅費に関する法律積算額）</t>
    </r>
    <rPh sb="0" eb="3">
      <t>ホジョキン</t>
    </rPh>
    <rPh sb="3" eb="6">
      <t>シンセイガク</t>
    </rPh>
    <rPh sb="23" eb="25">
      <t>セキサン</t>
    </rPh>
    <rPh sb="25" eb="26">
      <t>ガク</t>
    </rPh>
    <phoneticPr fontId="5"/>
  </si>
  <si>
    <t>行政職</t>
    <rPh sb="0" eb="3">
      <t>ギョウセイショク</t>
    </rPh>
    <phoneticPr fontId="5"/>
  </si>
  <si>
    <t>役職</t>
    <rPh sb="0" eb="2">
      <t>ヤクショク</t>
    </rPh>
    <phoneticPr fontId="5"/>
  </si>
  <si>
    <t>分類</t>
    <rPh sb="0" eb="2">
      <t>ブンルイ</t>
    </rPh>
    <phoneticPr fontId="5"/>
  </si>
  <si>
    <t>宿泊料</t>
    <rPh sb="0" eb="2">
      <t>シュクハク</t>
    </rPh>
    <rPh sb="2" eb="3">
      <t>リョウ</t>
    </rPh>
    <phoneticPr fontId="5"/>
  </si>
  <si>
    <t>食卓料</t>
    <rPh sb="0" eb="2">
      <t>ショクタク</t>
    </rPh>
    <rPh sb="2" eb="3">
      <t>リョウ</t>
    </rPh>
    <phoneticPr fontId="5"/>
  </si>
  <si>
    <t>甲地方</t>
    <rPh sb="0" eb="1">
      <t>コウ</t>
    </rPh>
    <rPh sb="1" eb="3">
      <t>チホウ</t>
    </rPh>
    <phoneticPr fontId="5"/>
  </si>
  <si>
    <t>乙地方</t>
    <rPh sb="0" eb="1">
      <t>オツ</t>
    </rPh>
    <rPh sb="1" eb="3">
      <t>チホウ</t>
    </rPh>
    <phoneticPr fontId="5"/>
  </si>
  <si>
    <t>朝</t>
    <rPh sb="0" eb="1">
      <t>アサ</t>
    </rPh>
    <phoneticPr fontId="5"/>
  </si>
  <si>
    <t>東京都特別区</t>
    <rPh sb="0" eb="3">
      <t>トウキョウト</t>
    </rPh>
    <rPh sb="3" eb="6">
      <t>トクベツク</t>
    </rPh>
    <phoneticPr fontId="5"/>
  </si>
  <si>
    <t>指定職</t>
    <rPh sb="0" eb="3">
      <t>シテイショク</t>
    </rPh>
    <phoneticPr fontId="5"/>
  </si>
  <si>
    <t>大学教授</t>
    <rPh sb="0" eb="2">
      <t>ダイガク</t>
    </rPh>
    <rPh sb="2" eb="4">
      <t>キョウジュ</t>
    </rPh>
    <phoneticPr fontId="5"/>
  </si>
  <si>
    <t>①</t>
    <phoneticPr fontId="5"/>
  </si>
  <si>
    <t>横浜市</t>
    <rPh sb="0" eb="3">
      <t>ヨコハマシ</t>
    </rPh>
    <phoneticPr fontId="5"/>
  </si>
  <si>
    <t>院長</t>
    <rPh sb="0" eb="2">
      <t>インチョウ</t>
    </rPh>
    <phoneticPr fontId="5"/>
  </si>
  <si>
    <t>川崎市</t>
    <rPh sb="0" eb="3">
      <t>カワサキシ</t>
    </rPh>
    <phoneticPr fontId="5"/>
  </si>
  <si>
    <t>副院長</t>
    <rPh sb="0" eb="3">
      <t>フクインチョウ</t>
    </rPh>
    <phoneticPr fontId="5"/>
  </si>
  <si>
    <t>相模原市</t>
    <rPh sb="0" eb="4">
      <t>サガミハラシ</t>
    </rPh>
    <phoneticPr fontId="5"/>
  </si>
  <si>
    <t>理事長</t>
    <rPh sb="0" eb="3">
      <t>リジチョウ</t>
    </rPh>
    <phoneticPr fontId="5"/>
  </si>
  <si>
    <t>千葉市</t>
    <rPh sb="0" eb="3">
      <t>チバシ</t>
    </rPh>
    <phoneticPr fontId="5"/>
  </si>
  <si>
    <t>理事</t>
    <rPh sb="0" eb="2">
      <t>リジ</t>
    </rPh>
    <phoneticPr fontId="5"/>
  </si>
  <si>
    <t>さいたま市</t>
    <rPh sb="4" eb="5">
      <t>シ</t>
    </rPh>
    <phoneticPr fontId="5"/>
  </si>
  <si>
    <t>その他これらに準ずる者①</t>
    <rPh sb="2" eb="3">
      <t>タ</t>
    </rPh>
    <rPh sb="7" eb="8">
      <t>ジュン</t>
    </rPh>
    <rPh sb="10" eb="11">
      <t>モノ</t>
    </rPh>
    <phoneticPr fontId="5"/>
  </si>
  <si>
    <t>名古屋市</t>
    <rPh sb="0" eb="4">
      <t>ナゴヤシ</t>
    </rPh>
    <phoneticPr fontId="5"/>
  </si>
  <si>
    <t>７級以上</t>
    <rPh sb="1" eb="2">
      <t>キュウ</t>
    </rPh>
    <rPh sb="2" eb="4">
      <t>イジョウ</t>
    </rPh>
    <phoneticPr fontId="5"/>
  </si>
  <si>
    <t>大学准教授</t>
    <rPh sb="0" eb="2">
      <t>ダイガク</t>
    </rPh>
    <rPh sb="2" eb="5">
      <t>ジュンキョウジュ</t>
    </rPh>
    <phoneticPr fontId="5"/>
  </si>
  <si>
    <t>②</t>
    <phoneticPr fontId="5"/>
  </si>
  <si>
    <t>京都市</t>
    <rPh sb="0" eb="3">
      <t>キョウトシ</t>
    </rPh>
    <phoneticPr fontId="5"/>
  </si>
  <si>
    <t>医師</t>
    <rPh sb="0" eb="2">
      <t>イシ</t>
    </rPh>
    <phoneticPr fontId="5"/>
  </si>
  <si>
    <t>大阪市</t>
    <rPh sb="0" eb="3">
      <t>オオサカシ</t>
    </rPh>
    <phoneticPr fontId="5"/>
  </si>
  <si>
    <t>病棟長</t>
    <rPh sb="0" eb="2">
      <t>ビョウトウ</t>
    </rPh>
    <rPh sb="2" eb="3">
      <t>チョウ</t>
    </rPh>
    <phoneticPr fontId="5"/>
  </si>
  <si>
    <t>堺市</t>
    <rPh sb="0" eb="2">
      <t>サカイシ</t>
    </rPh>
    <phoneticPr fontId="5"/>
  </si>
  <si>
    <t>看護師長</t>
    <rPh sb="0" eb="4">
      <t>カンゴシチョウ</t>
    </rPh>
    <phoneticPr fontId="5"/>
  </si>
  <si>
    <t>神戸市</t>
    <rPh sb="0" eb="3">
      <t>コウベシ</t>
    </rPh>
    <phoneticPr fontId="5"/>
  </si>
  <si>
    <t>各種技師</t>
    <rPh sb="0" eb="2">
      <t>カクシュ</t>
    </rPh>
    <rPh sb="2" eb="4">
      <t>ギシ</t>
    </rPh>
    <phoneticPr fontId="5"/>
  </si>
  <si>
    <t>広島市</t>
    <rPh sb="0" eb="3">
      <t>ヒロシマシ</t>
    </rPh>
    <phoneticPr fontId="5"/>
  </si>
  <si>
    <t>部長</t>
    <rPh sb="0" eb="2">
      <t>ブチョウ</t>
    </rPh>
    <phoneticPr fontId="5"/>
  </si>
  <si>
    <t>福岡市</t>
    <rPh sb="0" eb="3">
      <t>フクオカシ</t>
    </rPh>
    <phoneticPr fontId="5"/>
  </si>
  <si>
    <t>その他これらに準ずる者②</t>
    <rPh sb="2" eb="3">
      <t>タ</t>
    </rPh>
    <rPh sb="7" eb="8">
      <t>ジュン</t>
    </rPh>
    <rPh sb="10" eb="11">
      <t>モノ</t>
    </rPh>
    <phoneticPr fontId="5"/>
  </si>
  <si>
    <t>６級以下
３級以上</t>
    <rPh sb="1" eb="2">
      <t>キュウ</t>
    </rPh>
    <rPh sb="2" eb="4">
      <t>イカ</t>
    </rPh>
    <rPh sb="6" eb="7">
      <t>キュウ</t>
    </rPh>
    <rPh sb="7" eb="9">
      <t>イジョウ</t>
    </rPh>
    <phoneticPr fontId="5"/>
  </si>
  <si>
    <t>看護師</t>
    <rPh sb="0" eb="3">
      <t>カンゴシ</t>
    </rPh>
    <phoneticPr fontId="5"/>
  </si>
  <si>
    <t>③</t>
    <phoneticPr fontId="5"/>
  </si>
  <si>
    <t>各種福祉士</t>
    <rPh sb="0" eb="2">
      <t>カクシュ</t>
    </rPh>
    <rPh sb="2" eb="5">
      <t>フクシシ</t>
    </rPh>
    <phoneticPr fontId="5"/>
  </si>
  <si>
    <t>事務長</t>
    <rPh sb="0" eb="3">
      <t>ジムチョウ</t>
    </rPh>
    <phoneticPr fontId="5"/>
  </si>
  <si>
    <t>係長（事務職）</t>
    <rPh sb="0" eb="2">
      <t>カカリチョウ</t>
    </rPh>
    <rPh sb="3" eb="6">
      <t>ジムショク</t>
    </rPh>
    <phoneticPr fontId="5"/>
  </si>
  <si>
    <t>その他これらに準ずる者③</t>
    <rPh sb="2" eb="3">
      <t>タ</t>
    </rPh>
    <rPh sb="7" eb="8">
      <t>ジュン</t>
    </rPh>
    <rPh sb="10" eb="11">
      <t>モノ</t>
    </rPh>
    <phoneticPr fontId="5"/>
  </si>
  <si>
    <t>２級以下</t>
    <rPh sb="1" eb="2">
      <t>キュウ</t>
    </rPh>
    <rPh sb="2" eb="4">
      <t>イカ</t>
    </rPh>
    <phoneticPr fontId="5"/>
  </si>
  <si>
    <t>ホームヘルパー</t>
    <phoneticPr fontId="5"/>
  </si>
  <si>
    <t>④</t>
    <phoneticPr fontId="5"/>
  </si>
  <si>
    <t>生活支援員</t>
    <rPh sb="0" eb="2">
      <t>セイカツ</t>
    </rPh>
    <rPh sb="2" eb="5">
      <t>シエンイン</t>
    </rPh>
    <phoneticPr fontId="5"/>
  </si>
  <si>
    <t>係員（事務職）</t>
    <rPh sb="0" eb="2">
      <t>カカリイン</t>
    </rPh>
    <rPh sb="3" eb="6">
      <t>ジムショク</t>
    </rPh>
    <phoneticPr fontId="5"/>
  </si>
  <si>
    <t>その他これらに準ずる者④</t>
    <rPh sb="2" eb="3">
      <t>タ</t>
    </rPh>
    <rPh sb="7" eb="8">
      <t>ジュン</t>
    </rPh>
    <rPh sb="10" eb="11">
      <t>モノ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</si>
</sst>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Red]\-#,##0.0"/>
    <numFmt numFmtId="177" formatCode="gggyy&quot;年&quot;m&quot;月&quot;d&quot;日&quot;"/>
    <numFmt numFmtId="178" formatCode="#,##0&quot;円&quot;"/>
    <numFmt numFmtId="179" formatCode="ggge&quot;年&quot;m&quot;月&quot;d&quot;日&quot;\(aaa\)"/>
    <numFmt numFmtId="180" formatCode="#,##0;[Red]#,##0"/>
    <numFmt numFmtId="181" formatCode="0.0"/>
  </numFmts>
  <fonts count="1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6"/>
      <name val="ＭＳ Ｐゴシック"/>
      <family val="3"/>
    </font>
    <font>
      <sz val="11"/>
      <name val="游ゴシック"/>
      <family val="3"/>
      <charset val="128"/>
    </font>
    <font>
      <b/>
      <sz val="9"/>
      <name val="游ゴシック"/>
      <family val="3"/>
      <charset val="128"/>
    </font>
    <font>
      <sz val="9"/>
      <name val="游ゴシック"/>
      <family val="3"/>
      <charset val="128"/>
    </font>
    <font>
      <u/>
      <sz val="9"/>
      <name val="游ゴシック"/>
      <family val="3"/>
      <charset val="128"/>
    </font>
    <font>
      <b/>
      <sz val="9"/>
      <color rgb="FFFF0000"/>
      <name val="游ゴシック"/>
      <family val="3"/>
      <charset val="128"/>
    </font>
    <font>
      <sz val="9"/>
      <color theme="1"/>
      <name val="游ゴシック"/>
      <family val="3"/>
      <charset val="128"/>
    </font>
    <font>
      <b/>
      <sz val="9"/>
      <color theme="1"/>
      <name val="游ゴシック"/>
      <family val="3"/>
      <charset val="128"/>
    </font>
    <font>
      <sz val="8"/>
      <color theme="1"/>
      <name val="游ゴシック"/>
      <family val="3"/>
      <charset val="128"/>
    </font>
    <font>
      <sz val="10"/>
      <color theme="1"/>
      <name val="游ゴシック"/>
      <family val="3"/>
      <charset val="128"/>
    </font>
  </fonts>
  <fills count="3">
    <fill>
      <patternFill patternType="none"/>
    </fill>
    <fill>
      <patternFill patternType="gray125"/>
    </fill>
    <fill>
      <patternFill patternType="solid">
        <fgColor theme="8" tint="0.79998168889431442"/>
        <bgColor indexed="64"/>
      </patternFill>
    </fill>
  </fills>
  <borders count="42">
    <border>
      <left/>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alignment vertical="center"/>
    </xf>
    <xf numFmtId="6" fontId="4" fillId="0" borderId="0" applyFont="0" applyFill="0" applyBorder="0" applyAlignment="0" applyProtection="0">
      <alignment vertical="center"/>
    </xf>
    <xf numFmtId="0" fontId="4" fillId="0" borderId="0"/>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226">
    <xf numFmtId="0" fontId="0" fillId="0" borderId="0" xfId="0">
      <alignment vertical="center"/>
    </xf>
    <xf numFmtId="0" fontId="10" fillId="0" borderId="0" xfId="0" applyFont="1">
      <alignment vertical="center"/>
    </xf>
    <xf numFmtId="0" fontId="9" fillId="0" borderId="0" xfId="0" applyFont="1">
      <alignment vertical="center"/>
    </xf>
    <xf numFmtId="0" fontId="10" fillId="0" borderId="0" xfId="0" applyFont="1" applyAlignment="1">
      <alignment horizontal="center" vertical="center" shrinkToFit="1"/>
    </xf>
    <xf numFmtId="0" fontId="8" fillId="0" borderId="3" xfId="0" applyFont="1" applyBorder="1" applyAlignment="1">
      <alignment horizontal="center" vertical="center"/>
    </xf>
    <xf numFmtId="0" fontId="8" fillId="0" borderId="0" xfId="0" applyFont="1">
      <alignment vertical="center"/>
    </xf>
    <xf numFmtId="0" fontId="8" fillId="0" borderId="3" xfId="0" applyFont="1" applyBorder="1">
      <alignment vertical="center"/>
    </xf>
    <xf numFmtId="38" fontId="8" fillId="0" borderId="3" xfId="1" applyFont="1" applyBorder="1" applyAlignment="1" applyProtection="1">
      <alignment vertical="center"/>
    </xf>
    <xf numFmtId="10" fontId="8" fillId="0" borderId="0" xfId="0" applyNumberFormat="1" applyFont="1">
      <alignment vertical="center"/>
    </xf>
    <xf numFmtId="38" fontId="8" fillId="0" borderId="0" xfId="0" applyNumberFormat="1" applyFont="1">
      <alignment vertical="center"/>
    </xf>
    <xf numFmtId="176" fontId="8" fillId="0" borderId="0" xfId="0" applyNumberFormat="1" applyFont="1">
      <alignment vertical="center"/>
    </xf>
    <xf numFmtId="0" fontId="8" fillId="2" borderId="3" xfId="0" applyFont="1" applyFill="1" applyBorder="1">
      <alignment vertical="center"/>
    </xf>
    <xf numFmtId="0" fontId="8" fillId="2" borderId="3" xfId="0" applyFont="1" applyFill="1" applyBorder="1" applyAlignment="1">
      <alignment horizontal="center" vertical="center"/>
    </xf>
    <xf numFmtId="38" fontId="8" fillId="2" borderId="3" xfId="1" applyFont="1" applyFill="1" applyBorder="1" applyAlignment="1" applyProtection="1">
      <alignment vertical="center"/>
    </xf>
    <xf numFmtId="0" fontId="8" fillId="0" borderId="0" xfId="0" applyFont="1" applyAlignment="1">
      <alignment horizontal="center" vertical="center"/>
    </xf>
    <xf numFmtId="0" fontId="10" fillId="0" borderId="0" xfId="8" applyFont="1">
      <alignment vertical="center"/>
    </xf>
    <xf numFmtId="0" fontId="10" fillId="0" borderId="0" xfId="8" applyFont="1" applyAlignment="1">
      <alignment horizontal="left" vertical="center"/>
    </xf>
    <xf numFmtId="0" fontId="10" fillId="0" borderId="0" xfId="8" applyFont="1" applyAlignment="1">
      <alignment horizontal="justify" vertical="center"/>
    </xf>
    <xf numFmtId="0" fontId="10" fillId="0" borderId="0" xfId="8" applyFont="1" applyAlignment="1">
      <alignment horizontal="center" vertical="center"/>
    </xf>
    <xf numFmtId="0" fontId="13" fillId="0" borderId="0" xfId="8" applyFont="1" applyAlignment="1">
      <alignment horizontal="center" vertical="center"/>
    </xf>
    <xf numFmtId="0" fontId="13" fillId="0" borderId="0" xfId="8" applyFont="1" applyAlignment="1">
      <alignment horizontal="justify" vertical="center"/>
    </xf>
    <xf numFmtId="0" fontId="13" fillId="0" borderId="0" xfId="8" applyFont="1">
      <alignment vertical="center"/>
    </xf>
    <xf numFmtId="0" fontId="13" fillId="0" borderId="0" xfId="0" applyFont="1">
      <alignment vertical="center"/>
    </xf>
    <xf numFmtId="0" fontId="10" fillId="0" borderId="0" xfId="8" quotePrefix="1" applyFont="1">
      <alignment vertical="center"/>
    </xf>
    <xf numFmtId="0" fontId="10" fillId="0" borderId="0" xfId="8" applyFont="1" applyAlignment="1">
      <alignment vertical="center" shrinkToFit="1"/>
    </xf>
    <xf numFmtId="179" fontId="10" fillId="0" borderId="0" xfId="8" applyNumberFormat="1" applyFont="1">
      <alignment vertical="center"/>
    </xf>
    <xf numFmtId="0" fontId="10" fillId="0" borderId="0" xfId="8" applyFont="1" applyAlignment="1">
      <alignment vertical="top" wrapText="1"/>
    </xf>
    <xf numFmtId="0" fontId="10" fillId="0" borderId="0" xfId="8" applyFont="1" applyAlignment="1">
      <alignment horizontal="left" vertical="top" wrapText="1"/>
    </xf>
    <xf numFmtId="0" fontId="10" fillId="0" borderId="0" xfId="8" applyFont="1" applyAlignment="1">
      <alignment horizontal="left" vertical="center" wrapText="1"/>
    </xf>
    <xf numFmtId="0" fontId="9" fillId="0" borderId="0" xfId="9" applyFont="1" applyAlignment="1">
      <alignment horizontal="left" vertical="center"/>
    </xf>
    <xf numFmtId="0" fontId="10" fillId="0" borderId="0" xfId="9" applyFont="1">
      <alignment vertical="center"/>
    </xf>
    <xf numFmtId="0" fontId="14" fillId="0" borderId="0" xfId="0" applyFont="1" applyAlignment="1">
      <alignment horizontal="center" vertical="center"/>
    </xf>
    <xf numFmtId="0" fontId="14" fillId="0" borderId="0" xfId="0" applyFont="1" applyAlignment="1">
      <alignment horizontal="center" vertical="center" shrinkToFit="1"/>
    </xf>
    <xf numFmtId="0" fontId="13" fillId="0" borderId="0" xfId="0" applyFont="1" applyAlignment="1">
      <alignment horizontal="right" vertical="center" shrinkToFit="1"/>
    </xf>
    <xf numFmtId="0" fontId="13" fillId="0" borderId="0" xfId="0" applyFont="1" applyAlignment="1">
      <alignment horizontal="center" vertical="center" shrinkToFit="1"/>
    </xf>
    <xf numFmtId="38" fontId="13" fillId="0" borderId="30" xfId="1" applyFont="1" applyFill="1" applyBorder="1" applyAlignment="1">
      <alignment horizontal="center" vertical="center" shrinkToFit="1"/>
    </xf>
    <xf numFmtId="0" fontId="13" fillId="0" borderId="34"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wrapText="1" shrinkToFit="1"/>
    </xf>
    <xf numFmtId="0" fontId="13" fillId="0" borderId="7" xfId="0" applyFont="1" applyBorder="1" applyAlignment="1">
      <alignment horizontal="center" vertical="center" shrinkToFit="1"/>
    </xf>
    <xf numFmtId="0" fontId="13" fillId="0" borderId="7" xfId="0" applyFont="1" applyBorder="1" applyAlignment="1">
      <alignment horizontal="center" vertical="center" wrapText="1" shrinkToFit="1"/>
    </xf>
    <xf numFmtId="0" fontId="13" fillId="0" borderId="8" xfId="0" applyFont="1" applyBorder="1" applyAlignment="1">
      <alignment horizontal="center" vertical="center" wrapText="1"/>
    </xf>
    <xf numFmtId="0" fontId="13" fillId="0" borderId="8" xfId="0" applyFont="1" applyBorder="1" applyAlignment="1">
      <alignment horizontal="center" vertical="center"/>
    </xf>
    <xf numFmtId="0" fontId="13" fillId="0" borderId="8" xfId="0" applyFont="1" applyBorder="1" applyAlignment="1">
      <alignment horizontal="center" vertical="center" wrapText="1" shrinkToFi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wrapText="1" shrinkToFit="1"/>
    </xf>
    <xf numFmtId="0" fontId="13" fillId="0" borderId="22" xfId="0" applyFont="1" applyBorder="1" applyAlignment="1">
      <alignment horizontal="right" vertical="top" shrinkToFit="1"/>
    </xf>
    <xf numFmtId="0" fontId="13" fillId="0" borderId="24" xfId="0" applyFont="1" applyBorder="1" applyAlignment="1">
      <alignment horizontal="right" vertical="top" wrapText="1" shrinkToFit="1"/>
    </xf>
    <xf numFmtId="0" fontId="13" fillId="0" borderId="26" xfId="0" applyFont="1" applyBorder="1" applyAlignment="1">
      <alignment horizontal="right" vertical="top" shrinkToFit="1"/>
    </xf>
    <xf numFmtId="0" fontId="13" fillId="0" borderId="26" xfId="0" applyFont="1" applyBorder="1" applyAlignment="1">
      <alignment horizontal="right" vertical="top" wrapText="1" shrinkToFit="1"/>
    </xf>
    <xf numFmtId="0" fontId="13" fillId="0" borderId="23" xfId="0" applyFont="1" applyBorder="1" applyAlignment="1">
      <alignment horizontal="right" vertical="top" wrapText="1"/>
    </xf>
    <xf numFmtId="0" fontId="13" fillId="0" borderId="23" xfId="0" applyFont="1" applyBorder="1" applyAlignment="1">
      <alignment horizontal="right" vertical="top"/>
    </xf>
    <xf numFmtId="0" fontId="13" fillId="0" borderId="23" xfId="0" applyFont="1" applyBorder="1" applyAlignment="1">
      <alignment horizontal="right" vertical="top" wrapText="1" shrinkToFit="1"/>
    </xf>
    <xf numFmtId="0" fontId="13" fillId="0" borderId="27" xfId="0" applyFont="1" applyBorder="1" applyAlignment="1">
      <alignment horizontal="right" vertical="top" shrinkToFit="1"/>
    </xf>
    <xf numFmtId="0" fontId="13" fillId="0" borderId="25" xfId="0" applyFont="1" applyBorder="1" applyAlignment="1">
      <alignment horizontal="right" vertical="top" shrinkToFit="1"/>
    </xf>
    <xf numFmtId="0" fontId="13" fillId="0" borderId="25" xfId="0" applyFont="1" applyBorder="1" applyAlignment="1">
      <alignment horizontal="right" vertical="center" shrinkToFit="1"/>
    </xf>
    <xf numFmtId="0" fontId="10" fillId="0" borderId="0" xfId="0" applyFont="1" applyAlignment="1">
      <alignment horizontal="right" vertical="top"/>
    </xf>
    <xf numFmtId="14" fontId="13" fillId="0" borderId="17" xfId="0" applyNumberFormat="1" applyFont="1" applyBorder="1" applyAlignment="1">
      <alignment horizontal="center" vertical="center" shrinkToFit="1"/>
    </xf>
    <xf numFmtId="20" fontId="13" fillId="0" borderId="18" xfId="0" applyNumberFormat="1" applyFont="1" applyBorder="1" applyAlignment="1">
      <alignment horizontal="center" vertical="center" shrinkToFit="1"/>
    </xf>
    <xf numFmtId="0" fontId="13" fillId="0" borderId="19" xfId="0" applyFont="1" applyBorder="1" applyAlignment="1">
      <alignment horizontal="center" vertical="center" shrinkToFit="1"/>
    </xf>
    <xf numFmtId="20" fontId="13" fillId="0" borderId="19" xfId="0" applyNumberFormat="1" applyFont="1" applyBorder="1" applyAlignment="1">
      <alignment horizontal="center" vertical="center" shrinkToFit="1"/>
    </xf>
    <xf numFmtId="0" fontId="13" fillId="0" borderId="21" xfId="0" applyFont="1" applyBorder="1" applyAlignment="1">
      <alignment horizontal="justify" vertical="center" wrapText="1"/>
    </xf>
    <xf numFmtId="0" fontId="13" fillId="0" borderId="21" xfId="0" applyFont="1" applyBorder="1" applyAlignment="1">
      <alignment horizontal="right" vertical="center" shrinkToFit="1"/>
    </xf>
    <xf numFmtId="0" fontId="13" fillId="0" borderId="18" xfId="0" applyFont="1" applyBorder="1" applyAlignment="1">
      <alignment horizontal="center" vertical="center" shrinkToFit="1"/>
    </xf>
    <xf numFmtId="180" fontId="13" fillId="2" borderId="17" xfId="1" applyNumberFormat="1" applyFont="1" applyFill="1" applyBorder="1" applyAlignment="1">
      <alignment vertical="center" shrinkToFit="1"/>
    </xf>
    <xf numFmtId="180" fontId="13" fillId="0" borderId="21" xfId="1" applyNumberFormat="1" applyFont="1" applyFill="1" applyBorder="1" applyAlignment="1">
      <alignment vertical="center" shrinkToFit="1"/>
    </xf>
    <xf numFmtId="180" fontId="13" fillId="0" borderId="37" xfId="1" applyNumberFormat="1" applyFont="1" applyFill="1" applyBorder="1" applyAlignment="1">
      <alignment vertical="center" shrinkToFit="1"/>
    </xf>
    <xf numFmtId="180" fontId="13" fillId="2" borderId="20" xfId="1" applyNumberFormat="1" applyFont="1" applyFill="1" applyBorder="1" applyAlignment="1">
      <alignment vertical="center" shrinkToFit="1"/>
    </xf>
    <xf numFmtId="180" fontId="13" fillId="2" borderId="37" xfId="1" applyNumberFormat="1" applyFont="1" applyFill="1" applyBorder="1" applyAlignment="1">
      <alignment vertical="center" shrinkToFit="1"/>
    </xf>
    <xf numFmtId="20" fontId="13" fillId="0" borderId="9" xfId="0" applyNumberFormat="1" applyFont="1" applyBorder="1" applyAlignment="1">
      <alignment horizontal="center" vertical="center" shrinkToFit="1"/>
    </xf>
    <xf numFmtId="0" fontId="13" fillId="0" borderId="10" xfId="0" applyFont="1" applyBorder="1" applyAlignment="1">
      <alignment horizontal="center" vertical="center" shrinkToFit="1"/>
    </xf>
    <xf numFmtId="20" fontId="13" fillId="0" borderId="10" xfId="0" applyNumberFormat="1" applyFont="1" applyBorder="1" applyAlignment="1">
      <alignment horizontal="center" vertical="center" shrinkToFit="1"/>
    </xf>
    <xf numFmtId="0" fontId="13" fillId="0" borderId="3" xfId="0" applyFont="1" applyBorder="1" applyAlignment="1">
      <alignment horizontal="justify" vertical="center" wrapText="1"/>
    </xf>
    <xf numFmtId="181" fontId="13" fillId="0" borderId="3" xfId="0" applyNumberFormat="1" applyFont="1" applyBorder="1" applyAlignment="1">
      <alignment horizontal="right" vertical="center" shrinkToFit="1"/>
    </xf>
    <xf numFmtId="180" fontId="13" fillId="2" borderId="2" xfId="1" applyNumberFormat="1" applyFont="1" applyFill="1" applyBorder="1" applyAlignment="1">
      <alignment vertical="center" shrinkToFit="1"/>
    </xf>
    <xf numFmtId="180" fontId="13" fillId="0" borderId="3" xfId="1" applyNumberFormat="1" applyFont="1" applyFill="1" applyBorder="1" applyAlignment="1">
      <alignment vertical="center" shrinkToFit="1"/>
    </xf>
    <xf numFmtId="180" fontId="13" fillId="0" borderId="34" xfId="1" applyNumberFormat="1" applyFont="1" applyFill="1" applyBorder="1" applyAlignment="1">
      <alignment vertical="center" shrinkToFit="1"/>
    </xf>
    <xf numFmtId="180" fontId="13" fillId="2" borderId="34" xfId="1" applyNumberFormat="1" applyFont="1" applyFill="1" applyBorder="1" applyAlignment="1">
      <alignment vertical="center" shrinkToFit="1"/>
    </xf>
    <xf numFmtId="14" fontId="13" fillId="0" borderId="2" xfId="0" applyNumberFormat="1" applyFont="1" applyBorder="1" applyAlignment="1">
      <alignment horizontal="center" vertical="center" shrinkToFit="1"/>
    </xf>
    <xf numFmtId="0" fontId="13" fillId="0" borderId="3" xfId="0" applyFont="1" applyBorder="1" applyAlignment="1">
      <alignment vertical="center" wrapText="1"/>
    </xf>
    <xf numFmtId="0" fontId="13" fillId="0" borderId="3" xfId="0" applyFont="1" applyBorder="1" applyAlignment="1">
      <alignment horizontal="right" vertical="center" shrinkToFit="1"/>
    </xf>
    <xf numFmtId="0" fontId="13" fillId="2" borderId="33" xfId="0" applyFont="1" applyFill="1" applyBorder="1" applyAlignment="1">
      <alignment horizontal="center" vertical="center"/>
    </xf>
    <xf numFmtId="180" fontId="13" fillId="2" borderId="15" xfId="0" applyNumberFormat="1" applyFont="1" applyFill="1" applyBorder="1" applyAlignment="1">
      <alignment horizontal="right" vertical="center"/>
    </xf>
    <xf numFmtId="0" fontId="13" fillId="2" borderId="29" xfId="0" applyFont="1" applyFill="1" applyBorder="1" applyAlignment="1">
      <alignment horizontal="center" vertical="center"/>
    </xf>
    <xf numFmtId="180" fontId="13" fillId="2" borderId="14" xfId="1" applyNumberFormat="1" applyFont="1" applyFill="1" applyBorder="1" applyAlignment="1">
      <alignment vertical="center" shrinkToFit="1"/>
    </xf>
    <xf numFmtId="180" fontId="13" fillId="2" borderId="15" xfId="1" applyNumberFormat="1" applyFont="1" applyFill="1" applyBorder="1" applyAlignment="1">
      <alignment vertical="center" shrinkToFit="1"/>
    </xf>
    <xf numFmtId="180" fontId="13" fillId="2" borderId="38" xfId="1" applyNumberFormat="1" applyFont="1" applyFill="1" applyBorder="1" applyAlignment="1">
      <alignment vertical="center" shrinkToFit="1"/>
    </xf>
    <xf numFmtId="0" fontId="13" fillId="0" borderId="0" xfId="0" applyFont="1" applyAlignment="1">
      <alignment vertical="center" shrinkToFit="1"/>
    </xf>
    <xf numFmtId="0" fontId="14" fillId="0" borderId="0" xfId="0" applyFont="1" applyAlignment="1">
      <alignment vertical="center" shrinkToFit="1"/>
    </xf>
    <xf numFmtId="38" fontId="14" fillId="0" borderId="0" xfId="0" applyNumberFormat="1" applyFont="1" applyAlignment="1">
      <alignment horizontal="center" vertical="center" shrinkToFit="1"/>
    </xf>
    <xf numFmtId="0" fontId="10" fillId="0" borderId="0" xfId="9" applyFont="1" applyAlignment="1">
      <alignment horizontal="left" vertical="center"/>
    </xf>
    <xf numFmtId="0" fontId="10" fillId="0" borderId="0" xfId="9" applyFont="1" applyAlignment="1">
      <alignment horizontal="justify" vertical="center"/>
    </xf>
    <xf numFmtId="0" fontId="10" fillId="0" borderId="0" xfId="9" applyFont="1" applyAlignment="1">
      <alignment horizontal="center" vertical="center"/>
    </xf>
    <xf numFmtId="0" fontId="13" fillId="0" borderId="0" xfId="9" applyFont="1" applyAlignment="1">
      <alignment horizontal="center" vertical="center"/>
    </xf>
    <xf numFmtId="0" fontId="13" fillId="0" borderId="0" xfId="9" applyFont="1" applyAlignment="1">
      <alignment horizontal="justify" vertical="center"/>
    </xf>
    <xf numFmtId="0" fontId="13" fillId="0" borderId="0" xfId="9" applyFont="1">
      <alignment vertical="center"/>
    </xf>
    <xf numFmtId="0" fontId="10" fillId="0" borderId="0" xfId="9" quotePrefix="1" applyFont="1">
      <alignment vertical="center"/>
    </xf>
    <xf numFmtId="0" fontId="10" fillId="0" borderId="0" xfId="9" applyFont="1" applyAlignment="1">
      <alignment vertical="center" shrinkToFit="1"/>
    </xf>
    <xf numFmtId="179" fontId="10" fillId="0" borderId="0" xfId="9" applyNumberFormat="1" applyFont="1">
      <alignment vertical="center"/>
    </xf>
    <xf numFmtId="0" fontId="10" fillId="0" borderId="0" xfId="9" applyFont="1" applyAlignment="1">
      <alignment vertical="top" wrapText="1"/>
    </xf>
    <xf numFmtId="0" fontId="10" fillId="0" borderId="0" xfId="9" applyFont="1" applyAlignment="1">
      <alignment horizontal="left" vertical="top" wrapText="1"/>
    </xf>
    <xf numFmtId="0" fontId="10" fillId="0" borderId="0" xfId="9" applyFont="1" applyAlignment="1">
      <alignment horizontal="left" vertical="center" wrapText="1"/>
    </xf>
    <xf numFmtId="14" fontId="13" fillId="0" borderId="17" xfId="0" applyNumberFormat="1" applyFont="1" applyBorder="1" applyAlignment="1" applyProtection="1">
      <alignment horizontal="center" vertical="center" shrinkToFit="1"/>
      <protection locked="0"/>
    </xf>
    <xf numFmtId="20" fontId="13" fillId="0" borderId="18" xfId="0" applyNumberFormat="1" applyFont="1" applyBorder="1" applyAlignment="1" applyProtection="1">
      <alignment horizontal="center" vertical="center" shrinkToFit="1"/>
      <protection locked="0"/>
    </xf>
    <xf numFmtId="20" fontId="13" fillId="0" borderId="19" xfId="0" applyNumberFormat="1" applyFont="1" applyBorder="1" applyAlignment="1" applyProtection="1">
      <alignment horizontal="center" vertical="center" shrinkToFit="1"/>
      <protection locked="0"/>
    </xf>
    <xf numFmtId="0" fontId="13" fillId="0" borderId="21" xfId="0" applyFont="1" applyBorder="1" applyAlignment="1" applyProtection="1">
      <alignment horizontal="justify" vertical="center" wrapText="1"/>
      <protection locked="0"/>
    </xf>
    <xf numFmtId="0" fontId="13" fillId="0" borderId="21" xfId="0" applyFont="1" applyBorder="1" applyAlignment="1" applyProtection="1">
      <alignment horizontal="right" vertical="center" shrinkToFit="1"/>
      <protection locked="0"/>
    </xf>
    <xf numFmtId="0" fontId="13" fillId="0" borderId="18" xfId="0" applyFont="1" applyBorder="1" applyAlignment="1" applyProtection="1">
      <alignment horizontal="center" vertical="center" shrinkToFit="1"/>
      <protection locked="0"/>
    </xf>
    <xf numFmtId="180" fontId="13" fillId="0" borderId="21" xfId="1" applyNumberFormat="1" applyFont="1" applyFill="1" applyBorder="1" applyAlignment="1" applyProtection="1">
      <alignment vertical="center" shrinkToFit="1"/>
      <protection locked="0"/>
    </xf>
    <xf numFmtId="180" fontId="13" fillId="0" borderId="37" xfId="1" applyNumberFormat="1" applyFont="1" applyFill="1" applyBorder="1" applyAlignment="1" applyProtection="1">
      <alignment vertical="center" shrinkToFit="1"/>
      <protection locked="0"/>
    </xf>
    <xf numFmtId="20" fontId="13" fillId="0" borderId="9" xfId="0" applyNumberFormat="1" applyFont="1" applyBorder="1" applyAlignment="1" applyProtection="1">
      <alignment horizontal="center" vertical="center" shrinkToFit="1"/>
      <protection locked="0"/>
    </xf>
    <xf numFmtId="20" fontId="13" fillId="0" borderId="10" xfId="0" applyNumberFormat="1" applyFont="1" applyBorder="1" applyAlignment="1" applyProtection="1">
      <alignment horizontal="center" vertical="center" shrinkToFit="1"/>
      <protection locked="0"/>
    </xf>
    <xf numFmtId="0" fontId="13" fillId="0" borderId="3" xfId="0" applyFont="1" applyBorder="1" applyAlignment="1" applyProtection="1">
      <alignment horizontal="justify" vertical="center" wrapText="1"/>
      <protection locked="0"/>
    </xf>
    <xf numFmtId="181" fontId="13" fillId="0" borderId="3" xfId="0" applyNumberFormat="1" applyFont="1" applyBorder="1" applyAlignment="1" applyProtection="1">
      <alignment horizontal="right" vertical="center" shrinkToFit="1"/>
      <protection locked="0"/>
    </xf>
    <xf numFmtId="180" fontId="13" fillId="0" borderId="3" xfId="1" applyNumberFormat="1" applyFont="1" applyFill="1" applyBorder="1" applyAlignment="1" applyProtection="1">
      <alignment vertical="center" shrinkToFit="1"/>
      <protection locked="0"/>
    </xf>
    <xf numFmtId="180" fontId="13" fillId="0" borderId="34" xfId="1" applyNumberFormat="1" applyFont="1" applyFill="1" applyBorder="1" applyAlignment="1" applyProtection="1">
      <alignment vertical="center" shrinkToFit="1"/>
      <protection locked="0"/>
    </xf>
    <xf numFmtId="14" fontId="13" fillId="0" borderId="2" xfId="0" applyNumberFormat="1" applyFont="1" applyBorder="1" applyAlignment="1" applyProtection="1">
      <alignment horizontal="center" vertical="center" shrinkToFit="1"/>
      <protection locked="0"/>
    </xf>
    <xf numFmtId="0" fontId="13" fillId="0" borderId="3" xfId="0" applyFont="1" applyBorder="1" applyAlignment="1" applyProtection="1">
      <alignment vertical="center" wrapText="1"/>
      <protection locked="0"/>
    </xf>
    <xf numFmtId="0" fontId="13" fillId="0" borderId="3" xfId="0" applyFont="1" applyBorder="1" applyAlignment="1" applyProtection="1">
      <alignment horizontal="right" vertical="center" shrinkToFit="1"/>
      <protection locked="0"/>
    </xf>
    <xf numFmtId="180" fontId="13" fillId="2" borderId="22" xfId="1" applyNumberFormat="1" applyFont="1" applyFill="1" applyBorder="1" applyAlignment="1">
      <alignment vertical="center" shrinkToFit="1"/>
    </xf>
    <xf numFmtId="180" fontId="13" fillId="0" borderId="23" xfId="1" applyNumberFormat="1" applyFont="1" applyFill="1" applyBorder="1" applyAlignment="1" applyProtection="1">
      <alignment vertical="center" shrinkToFit="1"/>
      <protection locked="0"/>
    </xf>
    <xf numFmtId="180" fontId="13" fillId="0" borderId="28" xfId="1" applyNumberFormat="1" applyFont="1" applyFill="1" applyBorder="1" applyAlignment="1" applyProtection="1">
      <alignment vertical="center" shrinkToFit="1"/>
      <protection locked="0"/>
    </xf>
    <xf numFmtId="180" fontId="13" fillId="2" borderId="28" xfId="1" applyNumberFormat="1" applyFont="1" applyFill="1" applyBorder="1" applyAlignment="1">
      <alignment vertical="center" shrinkToFit="1"/>
    </xf>
    <xf numFmtId="0" fontId="13" fillId="0" borderId="33" xfId="0" applyFont="1" applyBorder="1" applyAlignment="1">
      <alignment horizontal="center" vertical="center"/>
    </xf>
    <xf numFmtId="0" fontId="13" fillId="0" borderId="29" xfId="0" applyFont="1" applyBorder="1" applyAlignment="1">
      <alignment horizontal="center" vertical="center"/>
    </xf>
    <xf numFmtId="178" fontId="10" fillId="2" borderId="0" xfId="8" applyNumberFormat="1" applyFont="1" applyFill="1" applyAlignment="1">
      <alignment horizontal="center" vertical="top" shrinkToFit="1"/>
    </xf>
    <xf numFmtId="0" fontId="10" fillId="0" borderId="0" xfId="8" applyFont="1" applyAlignment="1">
      <alignment horizontal="left" vertical="top" wrapText="1"/>
    </xf>
    <xf numFmtId="0" fontId="10" fillId="0" borderId="0" xfId="8" applyFont="1" applyAlignment="1">
      <alignment horizontal="right" vertical="top" shrinkToFit="1"/>
    </xf>
    <xf numFmtId="0" fontId="10" fillId="0" borderId="0" xfId="8" applyFont="1" applyAlignment="1">
      <alignment horizontal="center" vertical="top"/>
    </xf>
    <xf numFmtId="0" fontId="10" fillId="0" borderId="0" xfId="8" applyFont="1" applyAlignment="1">
      <alignment horizontal="center" vertical="top" shrinkToFit="1"/>
    </xf>
    <xf numFmtId="0" fontId="10" fillId="0" borderId="0" xfId="8" applyFont="1" applyAlignment="1">
      <alignment horizontal="center" vertical="top" wrapText="1"/>
    </xf>
    <xf numFmtId="178" fontId="10" fillId="2" borderId="0" xfId="8" applyNumberFormat="1" applyFont="1" applyFill="1" applyAlignment="1">
      <alignment horizontal="center" vertical="top" wrapText="1"/>
    </xf>
    <xf numFmtId="0" fontId="10" fillId="0" borderId="0" xfId="8" applyFont="1" applyAlignment="1">
      <alignment horizontal="center" vertical="center" shrinkToFit="1"/>
    </xf>
    <xf numFmtId="178" fontId="10" fillId="0" borderId="0" xfId="8" applyNumberFormat="1" applyFont="1" applyAlignment="1">
      <alignment horizontal="center" vertical="top" shrinkToFit="1"/>
    </xf>
    <xf numFmtId="0" fontId="10" fillId="0" borderId="0" xfId="8" applyFont="1" applyAlignment="1">
      <alignment horizontal="left" vertical="top" shrinkToFit="1"/>
    </xf>
    <xf numFmtId="0" fontId="10" fillId="0" borderId="0" xfId="8" applyFont="1" applyAlignment="1">
      <alignment horizontal="justify" vertical="top" wrapText="1"/>
    </xf>
    <xf numFmtId="0" fontId="10" fillId="0" borderId="0" xfId="8" applyFont="1" applyAlignment="1">
      <alignment horizontal="left" vertical="center"/>
    </xf>
    <xf numFmtId="0" fontId="10" fillId="0" borderId="32" xfId="8" applyFont="1" applyBorder="1" applyAlignment="1">
      <alignment horizontal="center" vertical="center"/>
    </xf>
    <xf numFmtId="0" fontId="10" fillId="0" borderId="32" xfId="8" applyFont="1" applyBorder="1" applyAlignment="1">
      <alignment horizontal="center" vertical="center" shrinkToFit="1"/>
    </xf>
    <xf numFmtId="0" fontId="10" fillId="0" borderId="32" xfId="8" applyFont="1" applyBorder="1" applyAlignment="1">
      <alignment horizontal="left" vertical="center"/>
    </xf>
    <xf numFmtId="177" fontId="10" fillId="0" borderId="0" xfId="8" applyNumberFormat="1" applyFont="1" applyAlignment="1">
      <alignment horizontal="center" vertical="center"/>
    </xf>
    <xf numFmtId="0" fontId="10" fillId="0" borderId="31" xfId="8" applyFont="1" applyBorder="1" applyAlignment="1">
      <alignment horizontal="center" vertical="center"/>
    </xf>
    <xf numFmtId="0" fontId="10" fillId="0" borderId="31" xfId="8" applyFont="1" applyBorder="1" applyAlignment="1">
      <alignment horizontal="center" vertical="center" shrinkToFit="1"/>
    </xf>
    <xf numFmtId="0" fontId="10" fillId="0" borderId="31" xfId="8" applyFont="1" applyBorder="1" applyAlignment="1">
      <alignment horizontal="left" vertical="center"/>
    </xf>
    <xf numFmtId="179" fontId="10" fillId="0" borderId="0" xfId="8" applyNumberFormat="1" applyFont="1" applyAlignment="1">
      <alignment horizontal="center" vertical="center"/>
    </xf>
    <xf numFmtId="20" fontId="10" fillId="0" borderId="0" xfId="8" applyNumberFormat="1" applyFont="1" applyAlignment="1">
      <alignment horizontal="center" vertical="center"/>
    </xf>
    <xf numFmtId="0" fontId="10" fillId="0" borderId="0" xfId="8" applyFont="1" applyAlignment="1">
      <alignment horizontal="left" vertical="center" shrinkToFit="1"/>
    </xf>
    <xf numFmtId="0" fontId="10" fillId="0" borderId="0" xfId="9" applyFont="1" applyAlignment="1">
      <alignment horizontal="left" vertical="center"/>
    </xf>
    <xf numFmtId="0" fontId="10" fillId="0" borderId="0" xfId="8" applyFont="1" applyAlignment="1">
      <alignment horizontal="center" vertical="center"/>
    </xf>
    <xf numFmtId="0" fontId="9" fillId="0" borderId="0" xfId="8" applyFont="1" applyAlignment="1">
      <alignment horizontal="center" vertical="center"/>
    </xf>
    <xf numFmtId="0" fontId="10" fillId="0" borderId="0" xfId="9" applyFont="1" applyAlignment="1">
      <alignment horizontal="left" vertical="center" wrapText="1"/>
    </xf>
    <xf numFmtId="0" fontId="10" fillId="0" borderId="0" xfId="0" applyFont="1" applyAlignment="1">
      <alignment horizontal="left" vertical="top"/>
    </xf>
    <xf numFmtId="0" fontId="14" fillId="0" borderId="14" xfId="0" applyFont="1" applyBorder="1" applyAlignment="1">
      <alignment horizontal="center" vertical="center" shrinkToFit="1"/>
    </xf>
    <xf numFmtId="0" fontId="14" fillId="0" borderId="15" xfId="0" applyFont="1" applyBorder="1" applyAlignment="1">
      <alignment horizontal="center" vertical="center" shrinkToFit="1"/>
    </xf>
    <xf numFmtId="38" fontId="14" fillId="2" borderId="15" xfId="0" applyNumberFormat="1" applyFont="1" applyFill="1" applyBorder="1" applyAlignment="1">
      <alignment horizontal="center" vertical="center" shrinkToFit="1"/>
    </xf>
    <xf numFmtId="38" fontId="14" fillId="2" borderId="16" xfId="0" applyNumberFormat="1" applyFont="1" applyFill="1" applyBorder="1" applyAlignment="1">
      <alignment horizontal="center" vertical="center" shrinkToFit="1"/>
    </xf>
    <xf numFmtId="0" fontId="13" fillId="0" borderId="5" xfId="0" applyFont="1" applyBorder="1" applyAlignment="1">
      <alignment horizontal="center" vertical="center"/>
    </xf>
    <xf numFmtId="0" fontId="13" fillId="0" borderId="8" xfId="0" applyFont="1" applyBorder="1" applyAlignment="1">
      <alignment horizontal="center" vertical="center"/>
    </xf>
    <xf numFmtId="0" fontId="13" fillId="0" borderId="39"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3" fillId="2" borderId="0" xfId="0" applyFont="1" applyFill="1" applyAlignment="1">
      <alignment horizontal="left" vertical="center" shrinkToFit="1"/>
    </xf>
    <xf numFmtId="38" fontId="13" fillId="0" borderId="9" xfId="1" applyFont="1" applyFill="1" applyBorder="1" applyAlignment="1">
      <alignment horizontal="right" vertical="center" shrinkToFit="1"/>
    </xf>
    <xf numFmtId="38" fontId="13" fillId="0" borderId="34" xfId="1" applyFont="1" applyFill="1" applyBorder="1" applyAlignment="1">
      <alignment horizontal="right" vertical="center" shrinkToFit="1"/>
    </xf>
    <xf numFmtId="0" fontId="13" fillId="0" borderId="30"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33" xfId="0" applyFont="1" applyBorder="1" applyAlignment="1">
      <alignment horizontal="center" vertical="center"/>
    </xf>
    <xf numFmtId="0" fontId="13" fillId="0" borderId="1" xfId="0" applyFont="1" applyBorder="1" applyAlignment="1">
      <alignment horizontal="left" vertical="center"/>
    </xf>
    <xf numFmtId="0" fontId="10" fillId="0" borderId="14" xfId="0" applyFont="1" applyBorder="1" applyAlignment="1">
      <alignment horizontal="center" vertical="center" shrinkToFit="1"/>
    </xf>
    <xf numFmtId="0" fontId="10" fillId="0" borderId="15" xfId="0" applyFont="1" applyBorder="1" applyAlignment="1">
      <alignment horizontal="center" vertical="center" shrinkToFit="1"/>
    </xf>
    <xf numFmtId="0" fontId="9" fillId="0" borderId="0" xfId="0" applyFont="1" applyAlignment="1">
      <alignment horizontal="left" vertical="center"/>
    </xf>
    <xf numFmtId="0" fontId="10" fillId="0" borderId="0" xfId="0" applyFont="1" applyAlignment="1">
      <alignment horizontal="right" vertical="center"/>
    </xf>
    <xf numFmtId="0" fontId="9" fillId="0" borderId="0" xfId="9" applyFont="1" applyAlignment="1">
      <alignment horizontal="left" vertical="center"/>
    </xf>
    <xf numFmtId="0" fontId="9" fillId="0" borderId="0" xfId="0" applyFont="1" applyAlignment="1">
      <alignment horizontal="center" vertical="center" wrapText="1"/>
    </xf>
    <xf numFmtId="38" fontId="13" fillId="0" borderId="35" xfId="1" applyFont="1" applyFill="1" applyBorder="1" applyAlignment="1">
      <alignment horizontal="center" vertical="center" wrapText="1" shrinkToFit="1"/>
    </xf>
    <xf numFmtId="38" fontId="13" fillId="0" borderId="7" xfId="1" applyFont="1" applyFill="1" applyBorder="1" applyAlignment="1">
      <alignment horizontal="center" vertical="center" wrapText="1" shrinkToFit="1"/>
    </xf>
    <xf numFmtId="38" fontId="13" fillId="0" borderId="36" xfId="1" applyFont="1" applyFill="1" applyBorder="1" applyAlignment="1">
      <alignment horizontal="center" vertical="center" wrapText="1" shrinkToFit="1"/>
    </xf>
    <xf numFmtId="0" fontId="10" fillId="0" borderId="5" xfId="0" applyFont="1" applyBorder="1" applyAlignment="1">
      <alignment horizontal="center" vertical="center" wrapText="1"/>
    </xf>
    <xf numFmtId="0" fontId="10" fillId="0" borderId="39" xfId="0" applyFont="1" applyBorder="1" applyAlignment="1">
      <alignment horizontal="center" vertical="center"/>
    </xf>
    <xf numFmtId="178" fontId="10" fillId="2" borderId="0" xfId="9" applyNumberFormat="1" applyFont="1" applyFill="1" applyAlignment="1">
      <alignment horizontal="center" vertical="top" shrinkToFit="1"/>
    </xf>
    <xf numFmtId="0" fontId="10" fillId="0" borderId="0" xfId="9" applyFont="1" applyAlignment="1">
      <alignment horizontal="left" vertical="top" wrapText="1"/>
    </xf>
    <xf numFmtId="0" fontId="10" fillId="0" borderId="0" xfId="9" applyFont="1" applyAlignment="1">
      <alignment horizontal="right" vertical="top" shrinkToFit="1"/>
    </xf>
    <xf numFmtId="0" fontId="10" fillId="0" borderId="0" xfId="9" applyFont="1" applyAlignment="1">
      <alignment horizontal="center" vertical="top"/>
    </xf>
    <xf numFmtId="0" fontId="10" fillId="0" borderId="0" xfId="9" applyFont="1" applyAlignment="1">
      <alignment horizontal="center" vertical="top" shrinkToFit="1"/>
    </xf>
    <xf numFmtId="0" fontId="10" fillId="0" borderId="0" xfId="9" applyFont="1" applyAlignment="1">
      <alignment horizontal="center" vertical="top" wrapText="1"/>
    </xf>
    <xf numFmtId="178" fontId="10" fillId="2" borderId="0" xfId="9" applyNumberFormat="1" applyFont="1" applyFill="1" applyAlignment="1">
      <alignment horizontal="center" vertical="top" wrapText="1"/>
    </xf>
    <xf numFmtId="0" fontId="10" fillId="0" borderId="0" xfId="9" applyFont="1" applyAlignment="1">
      <alignment horizontal="center" vertical="center" shrinkToFit="1"/>
    </xf>
    <xf numFmtId="178" fontId="10" fillId="0" borderId="0" xfId="9" applyNumberFormat="1" applyFont="1" applyAlignment="1" applyProtection="1">
      <alignment horizontal="center" vertical="top" shrinkToFit="1"/>
      <protection locked="0"/>
    </xf>
    <xf numFmtId="0" fontId="10" fillId="0" borderId="0" xfId="9" applyFont="1" applyAlignment="1">
      <alignment horizontal="left" vertical="top" shrinkToFit="1"/>
    </xf>
    <xf numFmtId="0" fontId="10" fillId="0" borderId="0" xfId="9" applyFont="1" applyAlignment="1">
      <alignment horizontal="justify" vertical="top" wrapText="1"/>
    </xf>
    <xf numFmtId="0" fontId="10" fillId="0" borderId="0" xfId="9" applyFont="1" applyAlignment="1" applyProtection="1">
      <alignment horizontal="left" vertical="top" wrapText="1"/>
      <protection locked="0"/>
    </xf>
    <xf numFmtId="0" fontId="10" fillId="0" borderId="32" xfId="9" applyFont="1" applyBorder="1" applyAlignment="1">
      <alignment horizontal="center" vertical="center"/>
    </xf>
    <xf numFmtId="0" fontId="10" fillId="0" borderId="32" xfId="9" applyFont="1" applyBorder="1" applyAlignment="1" applyProtection="1">
      <alignment horizontal="center" vertical="center" shrinkToFit="1"/>
      <protection locked="0"/>
    </xf>
    <xf numFmtId="0" fontId="10" fillId="0" borderId="32" xfId="9" applyFont="1" applyBorder="1" applyAlignment="1" applyProtection="1">
      <alignment horizontal="left" vertical="center"/>
      <protection locked="0"/>
    </xf>
    <xf numFmtId="177" fontId="10" fillId="0" borderId="0" xfId="9" applyNumberFormat="1" applyFont="1" applyAlignment="1">
      <alignment horizontal="center" vertical="center"/>
    </xf>
    <xf numFmtId="0" fontId="10" fillId="0" borderId="0" xfId="9" applyFont="1" applyAlignment="1" applyProtection="1">
      <alignment horizontal="left" vertical="center"/>
      <protection locked="0"/>
    </xf>
    <xf numFmtId="0" fontId="10" fillId="0" borderId="31" xfId="9" applyFont="1" applyBorder="1" applyAlignment="1">
      <alignment horizontal="center" vertical="center"/>
    </xf>
    <xf numFmtId="0" fontId="10" fillId="0" borderId="31" xfId="9" applyFont="1" applyBorder="1" applyAlignment="1" applyProtection="1">
      <alignment horizontal="center" vertical="center" shrinkToFit="1"/>
      <protection locked="0"/>
    </xf>
    <xf numFmtId="0" fontId="10" fillId="0" borderId="31" xfId="9" applyFont="1" applyBorder="1" applyAlignment="1" applyProtection="1">
      <alignment horizontal="left" vertical="center"/>
      <protection locked="0"/>
    </xf>
    <xf numFmtId="179" fontId="10" fillId="0" borderId="0" xfId="9" applyNumberFormat="1" applyFont="1" applyAlignment="1" applyProtection="1">
      <alignment horizontal="center" vertical="center"/>
      <protection locked="0"/>
    </xf>
    <xf numFmtId="20" fontId="10" fillId="0" borderId="0" xfId="9" applyNumberFormat="1" applyFont="1" applyAlignment="1" applyProtection="1">
      <alignment horizontal="center" vertical="center"/>
      <protection locked="0"/>
    </xf>
    <xf numFmtId="0" fontId="10" fillId="0" borderId="0" xfId="9" applyFont="1" applyAlignment="1">
      <alignment horizontal="left" vertical="center" shrinkToFit="1"/>
    </xf>
    <xf numFmtId="0" fontId="10" fillId="0" borderId="0" xfId="9" applyFont="1" applyAlignment="1">
      <alignment horizontal="center" vertical="center"/>
    </xf>
    <xf numFmtId="0" fontId="10" fillId="0" borderId="0" xfId="9" applyFont="1" applyAlignment="1" applyProtection="1">
      <alignment horizontal="center" vertical="center"/>
      <protection locked="0"/>
    </xf>
    <xf numFmtId="0" fontId="9" fillId="0" borderId="0" xfId="9" applyFont="1" applyAlignment="1">
      <alignment horizontal="center" vertical="center"/>
    </xf>
    <xf numFmtId="0" fontId="10" fillId="0" borderId="0" xfId="9" applyFont="1" applyAlignment="1" applyProtection="1">
      <alignment horizontal="left" vertical="center" wrapText="1"/>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38" fontId="16" fillId="2" borderId="9" xfId="1" applyFont="1" applyFill="1" applyBorder="1" applyAlignment="1">
      <alignment horizontal="right" vertical="center" shrinkToFit="1"/>
    </xf>
    <xf numFmtId="38" fontId="16" fillId="2" borderId="34" xfId="1" applyFont="1" applyFill="1" applyBorder="1" applyAlignment="1">
      <alignment horizontal="right" vertical="center" shrinkToFit="1"/>
    </xf>
    <xf numFmtId="38" fontId="13" fillId="2" borderId="9" xfId="1" applyFont="1" applyFill="1" applyBorder="1" applyAlignment="1">
      <alignment horizontal="right" vertical="center" shrinkToFit="1"/>
    </xf>
    <xf numFmtId="38" fontId="13" fillId="2" borderId="34" xfId="1" applyFont="1" applyFill="1" applyBorder="1" applyAlignment="1">
      <alignment horizontal="right" vertical="center" shrinkToFit="1"/>
    </xf>
    <xf numFmtId="0" fontId="9" fillId="2" borderId="0" xfId="9" applyFont="1" applyFill="1" applyAlignment="1">
      <alignment horizontal="left" vertical="center"/>
    </xf>
    <xf numFmtId="38" fontId="13" fillId="2" borderId="9" xfId="1" applyFont="1" applyFill="1" applyBorder="1" applyAlignment="1" applyProtection="1">
      <alignment horizontal="right" vertical="center" shrinkToFit="1"/>
    </xf>
    <xf numFmtId="38" fontId="13" fillId="2" borderId="34" xfId="1" applyFont="1" applyFill="1" applyBorder="1" applyAlignment="1" applyProtection="1">
      <alignment horizontal="right" vertical="center" shrinkToFit="1"/>
    </xf>
    <xf numFmtId="0" fontId="8" fillId="0" borderId="3" xfId="0" applyFont="1" applyBorder="1" applyAlignment="1">
      <alignment horizontal="center" vertical="center"/>
    </xf>
    <xf numFmtId="0" fontId="8" fillId="2" borderId="3"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3" xfId="0" applyFont="1" applyBorder="1" applyAlignment="1">
      <alignment horizontal="center" vertical="center" shrinkToFit="1"/>
    </xf>
    <xf numFmtId="0" fontId="10" fillId="0" borderId="40" xfId="0" applyFont="1" applyBorder="1" applyAlignment="1" applyProtection="1">
      <alignment vertical="center"/>
      <protection locked="0"/>
    </xf>
    <xf numFmtId="0" fontId="10" fillId="0" borderId="41" xfId="0" applyFont="1" applyBorder="1" applyAlignment="1" applyProtection="1">
      <alignment vertical="center"/>
      <protection locked="0"/>
    </xf>
  </cellXfs>
  <cellStyles count="10">
    <cellStyle name="桁区切り" xfId="1" builtinId="6"/>
    <cellStyle name="桁区切り 2" xfId="2" xr:uid="{00000000-0005-0000-0000-000001000000}"/>
    <cellStyle name="桁区切り 3" xfId="3" xr:uid="{00000000-0005-0000-0000-000002000000}"/>
    <cellStyle name="通貨 2" xfId="4" xr:uid="{00000000-0005-0000-0000-000003000000}"/>
    <cellStyle name="標準" xfId="0" builtinId="0"/>
    <cellStyle name="標準 2" xfId="5" xr:uid="{00000000-0005-0000-0000-000005000000}"/>
    <cellStyle name="標準 3" xfId="6" xr:uid="{00000000-0005-0000-0000-000006000000}"/>
    <cellStyle name="標準 3 2" xfId="7" xr:uid="{00000000-0005-0000-0000-000007000000}"/>
    <cellStyle name="標準 3 2 2" xfId="9" xr:uid="{9F624C20-9C22-42E8-9C16-36973CCD9A70}"/>
    <cellStyle name="標準 3 3" xfId="8" xr:uid="{59E15764-B584-4488-8299-02C2C1AD969A}"/>
  </cellStyles>
  <dxfs count="1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35</xdr:col>
      <xdr:colOff>104775</xdr:colOff>
      <xdr:row>11</xdr:row>
      <xdr:rowOff>122566</xdr:rowOff>
    </xdr:from>
    <xdr:ext cx="4641850" cy="1980542"/>
    <xdr:sp macro="" textlink="">
      <xdr:nvSpPr>
        <xdr:cNvPr id="2" name="テキスト ボックス 1">
          <a:extLst>
            <a:ext uri="{FF2B5EF4-FFF2-40B4-BE49-F238E27FC236}">
              <a16:creationId xmlns:a16="http://schemas.microsoft.com/office/drawing/2014/main" id="{3C9ABFD8-BC72-4C50-BA83-C4FD0A50C507}"/>
            </a:ext>
          </a:extLst>
        </xdr:cNvPr>
        <xdr:cNvSpPr txBox="1"/>
      </xdr:nvSpPr>
      <xdr:spPr>
        <a:xfrm>
          <a:off x="6438900" y="2322841"/>
          <a:ext cx="4641850"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・参加した研修ごとにファイルを作成してください。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の「旅行行程表及び旅費積算書」を入力してください。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95250</xdr:colOff>
      <xdr:row>34</xdr:row>
      <xdr:rowOff>163868</xdr:rowOff>
    </xdr:from>
    <xdr:ext cx="3438525" cy="1272464"/>
    <xdr:sp macro="" textlink="">
      <xdr:nvSpPr>
        <xdr:cNvPr id="3" name="テキスト ボックス 2">
          <a:extLst>
            <a:ext uri="{FF2B5EF4-FFF2-40B4-BE49-F238E27FC236}">
              <a16:creationId xmlns:a16="http://schemas.microsoft.com/office/drawing/2014/main" id="{2D0531EE-119F-438B-8B0B-A478748B90E9}"/>
            </a:ext>
          </a:extLst>
        </xdr:cNvPr>
        <xdr:cNvSpPr txBox="1"/>
      </xdr:nvSpPr>
      <xdr:spPr>
        <a:xfrm>
          <a:off x="6429375" y="6964718"/>
          <a:ext cx="3438525" cy="1272464"/>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「３．研修、講演会等の参加に要した経費」の数字を、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「実績報告書」入力シートの加算項目（研修）ロ参加の場合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169333</xdr:colOff>
      <xdr:row>17</xdr:row>
      <xdr:rowOff>137582</xdr:rowOff>
    </xdr:from>
    <xdr:to>
      <xdr:col>10</xdr:col>
      <xdr:colOff>486832</xdr:colOff>
      <xdr:row>24</xdr:row>
      <xdr:rowOff>273654</xdr:rowOff>
    </xdr:to>
    <xdr:pic>
      <xdr:nvPicPr>
        <xdr:cNvPr id="2" name="図 1">
          <a:extLst>
            <a:ext uri="{FF2B5EF4-FFF2-40B4-BE49-F238E27FC236}">
              <a16:creationId xmlns:a16="http://schemas.microsoft.com/office/drawing/2014/main" id="{77FB12D2-600D-44FD-844F-6A82E38CB141}"/>
            </a:ext>
          </a:extLst>
        </xdr:cNvPr>
        <xdr:cNvPicPr>
          <a:picLocks noChangeAspect="1"/>
        </xdr:cNvPicPr>
      </xdr:nvPicPr>
      <xdr:blipFill rotWithShape="1">
        <a:blip xmlns:r="http://schemas.openxmlformats.org/officeDocument/2006/relationships" r:embed="rId1"/>
        <a:srcRect l="3567" t="7418" r="24257" b="47384"/>
        <a:stretch/>
      </xdr:blipFill>
      <xdr:spPr>
        <a:xfrm>
          <a:off x="169333" y="5890682"/>
          <a:ext cx="8270874" cy="2803072"/>
        </a:xfrm>
        <a:prstGeom prst="rect">
          <a:avLst/>
        </a:prstGeom>
      </xdr:spPr>
    </xdr:pic>
    <xdr:clientData/>
  </xdr:twoCellAnchor>
  <xdr:twoCellAnchor editAs="oneCell">
    <xdr:from>
      <xdr:col>11</xdr:col>
      <xdr:colOff>412750</xdr:colOff>
      <xdr:row>17</xdr:row>
      <xdr:rowOff>211667</xdr:rowOff>
    </xdr:from>
    <xdr:to>
      <xdr:col>12</xdr:col>
      <xdr:colOff>665692</xdr:colOff>
      <xdr:row>23</xdr:row>
      <xdr:rowOff>315720</xdr:rowOff>
    </xdr:to>
    <xdr:pic>
      <xdr:nvPicPr>
        <xdr:cNvPr id="3" name="il_fi" descr="http://www.rakuten.ne.jp/gold/pcpos/images/receipt02.jpg">
          <a:extLst>
            <a:ext uri="{FF2B5EF4-FFF2-40B4-BE49-F238E27FC236}">
              <a16:creationId xmlns:a16="http://schemas.microsoft.com/office/drawing/2014/main" id="{13C17ADA-25FD-4CA2-A79B-4BA81A1BE4C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070975" y="5964767"/>
          <a:ext cx="1100667" cy="2390053"/>
        </a:xfrm>
        <a:prstGeom prst="rect">
          <a:avLst/>
        </a:prstGeom>
        <a:noFill/>
        <a:ln>
          <a:solidFill>
            <a:schemeClr val="bg1">
              <a:lumMod val="50000"/>
            </a:schemeClr>
          </a:solid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35</xdr:col>
      <xdr:colOff>95250</xdr:colOff>
      <xdr:row>11</xdr:row>
      <xdr:rowOff>113040</xdr:rowOff>
    </xdr:from>
    <xdr:ext cx="4689475" cy="1980542"/>
    <xdr:sp macro="" textlink="">
      <xdr:nvSpPr>
        <xdr:cNvPr id="2" name="テキスト ボックス 1">
          <a:extLst>
            <a:ext uri="{FF2B5EF4-FFF2-40B4-BE49-F238E27FC236}">
              <a16:creationId xmlns:a16="http://schemas.microsoft.com/office/drawing/2014/main" id="{D42BB41F-C082-494E-96EC-49BF4A3CA81D}"/>
            </a:ext>
          </a:extLst>
        </xdr:cNvPr>
        <xdr:cNvSpPr txBox="1"/>
      </xdr:nvSpPr>
      <xdr:spPr>
        <a:xfrm>
          <a:off x="6429375" y="2313315"/>
          <a:ext cx="4689475"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・参加した研修ごとにファイルを作成してください。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の「旅行行程表及び旅費積算書」を入力してください。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95250</xdr:colOff>
      <xdr:row>34</xdr:row>
      <xdr:rowOff>163868</xdr:rowOff>
    </xdr:from>
    <xdr:ext cx="3438525" cy="1272464"/>
    <xdr:sp macro="" textlink="">
      <xdr:nvSpPr>
        <xdr:cNvPr id="3" name="テキスト ボックス 2">
          <a:extLst>
            <a:ext uri="{FF2B5EF4-FFF2-40B4-BE49-F238E27FC236}">
              <a16:creationId xmlns:a16="http://schemas.microsoft.com/office/drawing/2014/main" id="{7B7FBE10-D5AD-485B-B8D8-62422D01A0B0}"/>
            </a:ext>
          </a:extLst>
        </xdr:cNvPr>
        <xdr:cNvSpPr txBox="1"/>
      </xdr:nvSpPr>
      <xdr:spPr>
        <a:xfrm>
          <a:off x="6429375" y="6964718"/>
          <a:ext cx="3438525" cy="1272464"/>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「３．研修、講演会等の参加に要した経費」の数字を、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「実績報告書」入力シートの加算項目（研修）ロ参加の場合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7AC61-DD27-4156-83FE-D02BABB63BE8}">
  <sheetPr>
    <tabColor rgb="FFFF0000"/>
  </sheetPr>
  <dimension ref="A1:AJ42"/>
  <sheetViews>
    <sheetView showZeros="0" view="pageBreakPreview" zoomScaleNormal="100" zoomScaleSheetLayoutView="100" workbookViewId="0">
      <selection activeCell="A4" sqref="A4:AI4"/>
    </sheetView>
  </sheetViews>
  <sheetFormatPr defaultColWidth="2.42578125" defaultRowHeight="15.75"/>
  <cols>
    <col min="1" max="6" width="2.42578125" style="15"/>
    <col min="7" max="8" width="2.42578125" style="15" customWidth="1"/>
    <col min="9" max="14" width="2.42578125" style="15"/>
    <col min="15" max="15" width="2.42578125" style="15" customWidth="1"/>
    <col min="16" max="16384" width="2.42578125" style="15"/>
  </cols>
  <sheetData>
    <row r="1" spans="1:36">
      <c r="A1" s="137" t="s">
        <v>0</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row>
    <row r="2" spans="1:36">
      <c r="A2" s="16"/>
      <c r="B2" s="149" t="s">
        <v>1</v>
      </c>
      <c r="C2" s="149"/>
      <c r="D2" s="149"/>
      <c r="E2" s="149"/>
      <c r="F2" s="149"/>
      <c r="G2" s="149"/>
      <c r="H2" s="149"/>
      <c r="I2" s="149"/>
      <c r="J2" s="149"/>
      <c r="K2" s="149"/>
      <c r="L2" s="149"/>
      <c r="M2" s="149" t="s">
        <v>2</v>
      </c>
      <c r="N2" s="149"/>
      <c r="O2" s="149"/>
      <c r="P2" s="149"/>
      <c r="Q2" s="149"/>
      <c r="R2" s="149"/>
      <c r="S2" s="149"/>
      <c r="T2" s="149"/>
      <c r="U2" s="16"/>
      <c r="V2" s="16"/>
      <c r="W2" s="16"/>
      <c r="X2" s="16"/>
      <c r="Y2" s="16"/>
      <c r="Z2" s="16"/>
      <c r="AA2" s="16"/>
      <c r="AB2" s="16"/>
      <c r="AC2" s="16"/>
      <c r="AD2" s="16"/>
      <c r="AE2" s="16"/>
      <c r="AF2" s="16"/>
      <c r="AG2" s="16"/>
      <c r="AH2" s="16"/>
      <c r="AI2" s="16"/>
    </row>
    <row r="3" spans="1:36">
      <c r="B3" s="17"/>
    </row>
    <row r="4" spans="1:36">
      <c r="A4" s="150" t="s">
        <v>3</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row>
    <row r="5" spans="1:36">
      <c r="A5" s="18"/>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row>
    <row r="6" spans="1:36">
      <c r="B6" s="19"/>
      <c r="C6" s="19"/>
      <c r="D6" s="19"/>
      <c r="E6" s="19"/>
      <c r="F6" s="19"/>
      <c r="G6" s="19"/>
      <c r="H6" s="19"/>
      <c r="I6" s="19"/>
      <c r="J6" s="19"/>
      <c r="K6" s="19"/>
      <c r="L6" s="19"/>
      <c r="M6" s="19"/>
      <c r="N6" s="19"/>
      <c r="O6" s="19"/>
      <c r="P6" s="19"/>
      <c r="Q6" s="19"/>
      <c r="R6" s="19"/>
      <c r="S6" s="19"/>
      <c r="T6" s="19"/>
      <c r="U6" s="151" t="s">
        <v>4</v>
      </c>
      <c r="V6" s="151"/>
      <c r="W6" s="151"/>
      <c r="X6" s="151"/>
      <c r="Y6" s="151"/>
      <c r="Z6" s="151"/>
      <c r="AA6" s="151"/>
      <c r="AB6" s="151"/>
      <c r="AC6" s="151"/>
      <c r="AD6" s="151"/>
      <c r="AE6" s="151"/>
      <c r="AF6" s="151"/>
      <c r="AG6" s="151"/>
      <c r="AH6" s="151"/>
      <c r="AI6" s="151"/>
    </row>
    <row r="7" spans="1:36">
      <c r="B7" s="20"/>
      <c r="C7" s="21"/>
      <c r="D7" s="21"/>
      <c r="E7" s="21"/>
      <c r="F7" s="21"/>
      <c r="G7" s="21"/>
      <c r="H7" s="21"/>
      <c r="I7" s="21"/>
      <c r="J7" s="21"/>
      <c r="K7" s="21"/>
      <c r="L7" s="21"/>
      <c r="M7" s="21"/>
      <c r="N7" s="21"/>
      <c r="O7" s="21"/>
      <c r="P7" s="21"/>
      <c r="Q7" s="21"/>
      <c r="R7" s="21"/>
      <c r="S7" s="21"/>
      <c r="T7" s="21"/>
      <c r="U7" s="151"/>
      <c r="V7" s="151"/>
      <c r="W7" s="151"/>
      <c r="X7" s="151"/>
      <c r="Y7" s="151"/>
      <c r="Z7" s="151"/>
      <c r="AA7" s="151"/>
      <c r="AB7" s="151"/>
      <c r="AC7" s="151"/>
      <c r="AD7" s="151"/>
      <c r="AE7" s="151"/>
      <c r="AF7" s="151"/>
      <c r="AG7" s="151"/>
      <c r="AH7" s="151"/>
      <c r="AI7" s="151"/>
    </row>
    <row r="8" spans="1:36">
      <c r="B8" s="20"/>
      <c r="C8" s="21"/>
      <c r="D8" s="21"/>
      <c r="E8" s="21"/>
      <c r="F8" s="21"/>
      <c r="G8" s="21"/>
      <c r="H8" s="21"/>
      <c r="I8" s="21"/>
      <c r="J8" s="21"/>
      <c r="K8" s="21"/>
      <c r="L8" s="21"/>
      <c r="M8" s="21"/>
      <c r="N8" s="21"/>
      <c r="O8" s="21"/>
      <c r="P8" s="21"/>
      <c r="Q8" s="21"/>
      <c r="R8" s="21"/>
      <c r="S8" s="21"/>
      <c r="T8" s="21"/>
      <c r="U8" s="148" t="s">
        <v>5</v>
      </c>
      <c r="V8" s="148"/>
      <c r="W8" s="148"/>
      <c r="X8" s="148"/>
      <c r="Y8" s="148"/>
      <c r="Z8" s="148"/>
      <c r="AA8" s="148"/>
      <c r="AB8" s="148"/>
      <c r="AC8" s="148"/>
      <c r="AD8" s="148"/>
      <c r="AE8" s="148"/>
      <c r="AF8" s="148"/>
      <c r="AG8" s="148"/>
      <c r="AH8" s="148"/>
      <c r="AI8" s="148"/>
    </row>
    <row r="9" spans="1:36">
      <c r="B9" s="20"/>
      <c r="C9" s="21"/>
      <c r="D9" s="21"/>
      <c r="E9" s="21"/>
      <c r="F9" s="21"/>
      <c r="G9" s="21"/>
      <c r="H9" s="21"/>
      <c r="I9" s="21"/>
      <c r="J9" s="21"/>
      <c r="K9" s="21"/>
      <c r="L9" s="21"/>
      <c r="M9" s="21"/>
      <c r="N9" s="21"/>
      <c r="O9" s="21"/>
      <c r="P9" s="21"/>
      <c r="Q9" s="21"/>
      <c r="R9" s="21"/>
      <c r="S9" s="21"/>
      <c r="T9" s="21"/>
      <c r="U9" s="22"/>
      <c r="V9" s="22"/>
      <c r="W9" s="22"/>
      <c r="X9" s="22"/>
      <c r="Y9" s="22"/>
      <c r="Z9" s="22"/>
      <c r="AA9" s="22"/>
      <c r="AB9" s="22"/>
      <c r="AC9" s="22"/>
      <c r="AD9" s="22"/>
      <c r="AE9" s="22"/>
      <c r="AF9" s="22"/>
      <c r="AG9" s="22"/>
      <c r="AH9" s="22"/>
      <c r="AI9" s="22"/>
    </row>
    <row r="10" spans="1:36">
      <c r="B10" s="23">
        <v>1</v>
      </c>
      <c r="C10" s="137" t="s">
        <v>6</v>
      </c>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row>
    <row r="11" spans="1:36">
      <c r="C11" s="24" t="s">
        <v>7</v>
      </c>
      <c r="D11" s="147" t="s">
        <v>8</v>
      </c>
      <c r="E11" s="147"/>
      <c r="F11" s="147"/>
      <c r="G11" s="147"/>
      <c r="H11" s="147"/>
      <c r="I11" s="147"/>
      <c r="J11" s="147"/>
      <c r="K11" s="24" t="s">
        <v>9</v>
      </c>
      <c r="L11" s="137" t="s">
        <v>10</v>
      </c>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row>
    <row r="12" spans="1:36">
      <c r="C12" s="15" t="s">
        <v>11</v>
      </c>
      <c r="D12" s="15" t="s">
        <v>12</v>
      </c>
      <c r="K12" s="15" t="s">
        <v>9</v>
      </c>
      <c r="L12" s="145">
        <v>45577</v>
      </c>
      <c r="M12" s="145"/>
      <c r="N12" s="145"/>
      <c r="O12" s="145"/>
      <c r="P12" s="145"/>
      <c r="Q12" s="145"/>
      <c r="R12" s="145"/>
      <c r="S12" s="25"/>
      <c r="T12" s="146">
        <v>0.47916666666666669</v>
      </c>
      <c r="U12" s="146"/>
      <c r="V12" s="146"/>
      <c r="W12" s="15" t="s">
        <v>13</v>
      </c>
      <c r="X12" s="146">
        <v>0.75</v>
      </c>
      <c r="Y12" s="146"/>
      <c r="Z12" s="146"/>
    </row>
    <row r="13" spans="1:36">
      <c r="B13" s="17" t="s">
        <v>14</v>
      </c>
      <c r="L13" s="145"/>
      <c r="M13" s="145"/>
      <c r="N13" s="145"/>
      <c r="O13" s="145"/>
      <c r="P13" s="145"/>
      <c r="Q13" s="145"/>
      <c r="R13" s="145"/>
      <c r="S13" s="25"/>
      <c r="T13" s="146"/>
      <c r="U13" s="146"/>
      <c r="V13" s="146"/>
      <c r="W13" s="15" t="s">
        <v>13</v>
      </c>
      <c r="X13" s="146"/>
      <c r="Y13" s="146"/>
      <c r="Z13" s="146"/>
    </row>
    <row r="14" spans="1:36">
      <c r="B14" s="17"/>
      <c r="C14" s="15" t="s">
        <v>15</v>
      </c>
      <c r="D14" s="137" t="s">
        <v>16</v>
      </c>
      <c r="E14" s="137"/>
      <c r="F14" s="137"/>
      <c r="G14" s="137"/>
      <c r="H14" s="137"/>
      <c r="I14" s="137"/>
      <c r="J14" s="137"/>
      <c r="K14" s="15" t="s">
        <v>9</v>
      </c>
      <c r="L14" s="141" t="s">
        <v>17</v>
      </c>
      <c r="M14" s="141"/>
      <c r="N14" s="141"/>
      <c r="O14" s="141"/>
      <c r="P14" s="137" t="s">
        <v>18</v>
      </c>
      <c r="Q14" s="137"/>
      <c r="R14" s="137"/>
      <c r="S14" s="137"/>
      <c r="T14" s="137"/>
      <c r="U14" s="137"/>
      <c r="V14" s="137"/>
      <c r="W14" s="137"/>
      <c r="X14" s="137"/>
      <c r="Y14" s="137"/>
      <c r="Z14" s="137"/>
      <c r="AA14" s="137"/>
      <c r="AB14" s="137"/>
      <c r="AC14" s="137"/>
      <c r="AD14" s="137"/>
      <c r="AE14" s="137"/>
      <c r="AF14" s="137"/>
      <c r="AG14" s="137"/>
      <c r="AH14" s="137"/>
      <c r="AI14" s="137"/>
      <c r="AJ14" s="137"/>
    </row>
    <row r="15" spans="1:36">
      <c r="B15" s="17"/>
      <c r="L15" s="141" t="s">
        <v>19</v>
      </c>
      <c r="M15" s="141"/>
      <c r="N15" s="141"/>
      <c r="O15" s="141"/>
      <c r="P15" s="137" t="s">
        <v>20</v>
      </c>
      <c r="Q15" s="137"/>
      <c r="R15" s="137"/>
      <c r="S15" s="137"/>
      <c r="T15" s="137"/>
      <c r="U15" s="137"/>
      <c r="V15" s="137"/>
      <c r="W15" s="137"/>
      <c r="X15" s="137"/>
      <c r="Y15" s="137"/>
      <c r="Z15" s="137"/>
      <c r="AA15" s="137"/>
      <c r="AB15" s="137"/>
      <c r="AC15" s="137"/>
      <c r="AD15" s="137"/>
      <c r="AE15" s="137"/>
      <c r="AF15" s="137"/>
      <c r="AG15" s="137"/>
      <c r="AH15" s="137"/>
      <c r="AI15" s="137"/>
      <c r="AJ15" s="137"/>
    </row>
    <row r="16" spans="1:36">
      <c r="B16" s="17"/>
      <c r="C16" s="15" t="s">
        <v>21</v>
      </c>
      <c r="D16" s="137" t="s">
        <v>22</v>
      </c>
      <c r="E16" s="137"/>
      <c r="F16" s="137"/>
      <c r="G16" s="137"/>
      <c r="H16" s="137"/>
      <c r="I16" s="137"/>
      <c r="J16" s="137"/>
      <c r="K16" s="15" t="s">
        <v>9</v>
      </c>
      <c r="L16" s="142" t="s">
        <v>23</v>
      </c>
      <c r="M16" s="142"/>
      <c r="N16" s="142"/>
      <c r="O16" s="143" t="s">
        <v>24</v>
      </c>
      <c r="P16" s="143"/>
      <c r="Q16" s="143"/>
      <c r="R16" s="143"/>
      <c r="S16" s="143"/>
      <c r="T16" s="143"/>
      <c r="U16" s="143"/>
      <c r="V16" s="143"/>
      <c r="W16" s="142" t="s">
        <v>25</v>
      </c>
      <c r="X16" s="142"/>
      <c r="Y16" s="142"/>
      <c r="Z16" s="144" t="s">
        <v>26</v>
      </c>
      <c r="AA16" s="144"/>
      <c r="AB16" s="144"/>
      <c r="AC16" s="144"/>
      <c r="AD16" s="144"/>
      <c r="AE16" s="144"/>
      <c r="AF16" s="144"/>
      <c r="AG16" s="144"/>
      <c r="AH16" s="144"/>
      <c r="AI16" s="144"/>
    </row>
    <row r="17" spans="2:35">
      <c r="B17" s="17"/>
      <c r="L17" s="138" t="s">
        <v>27</v>
      </c>
      <c r="M17" s="138"/>
      <c r="N17" s="138"/>
      <c r="O17" s="139"/>
      <c r="P17" s="139"/>
      <c r="Q17" s="139"/>
      <c r="R17" s="139"/>
      <c r="S17" s="139"/>
      <c r="T17" s="139"/>
      <c r="U17" s="139"/>
      <c r="V17" s="139"/>
      <c r="W17" s="138" t="s">
        <v>28</v>
      </c>
      <c r="X17" s="138"/>
      <c r="Y17" s="138"/>
      <c r="Z17" s="140"/>
      <c r="AA17" s="140"/>
      <c r="AB17" s="140"/>
      <c r="AC17" s="140"/>
      <c r="AD17" s="140"/>
      <c r="AE17" s="140"/>
      <c r="AF17" s="140"/>
      <c r="AG17" s="140"/>
      <c r="AH17" s="140"/>
      <c r="AI17" s="140"/>
    </row>
    <row r="18" spans="2:35">
      <c r="B18" s="17"/>
      <c r="L18" s="138" t="s">
        <v>29</v>
      </c>
      <c r="M18" s="138"/>
      <c r="N18" s="138"/>
      <c r="O18" s="139"/>
      <c r="P18" s="139"/>
      <c r="Q18" s="139"/>
      <c r="R18" s="139"/>
      <c r="S18" s="139"/>
      <c r="T18" s="139"/>
      <c r="U18" s="139"/>
      <c r="V18" s="139"/>
      <c r="W18" s="138" t="s">
        <v>30</v>
      </c>
      <c r="X18" s="138"/>
      <c r="Y18" s="138"/>
      <c r="Z18" s="140"/>
      <c r="AA18" s="140"/>
      <c r="AB18" s="140"/>
      <c r="AC18" s="140"/>
      <c r="AD18" s="140"/>
      <c r="AE18" s="140"/>
      <c r="AF18" s="140"/>
      <c r="AG18" s="140"/>
      <c r="AH18" s="140"/>
      <c r="AI18" s="140"/>
    </row>
    <row r="19" spans="2:35">
      <c r="B19" s="17"/>
      <c r="C19" s="15" t="s">
        <v>31</v>
      </c>
    </row>
    <row r="20" spans="2:35">
      <c r="D20" s="136" t="s">
        <v>32</v>
      </c>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26"/>
    </row>
    <row r="21" spans="2:35">
      <c r="D21" s="136"/>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26"/>
    </row>
    <row r="22" spans="2:35">
      <c r="B22" s="17"/>
      <c r="C22" s="15" t="s">
        <v>33</v>
      </c>
    </row>
    <row r="23" spans="2:35">
      <c r="D23" s="127" t="s">
        <v>34</v>
      </c>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row>
    <row r="24" spans="2:35">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row>
    <row r="25" spans="2:35">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row>
    <row r="26" spans="2:35">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row>
    <row r="27" spans="2:35">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row>
    <row r="28" spans="2:35">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row>
    <row r="29" spans="2:35">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row>
    <row r="30" spans="2:35" s="1" customFormat="1"/>
    <row r="31" spans="2:35">
      <c r="B31" s="23">
        <v>2</v>
      </c>
      <c r="C31" s="137" t="s">
        <v>35</v>
      </c>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row>
    <row r="32" spans="2:35">
      <c r="C32" s="127" t="s">
        <v>36</v>
      </c>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I32" s="26"/>
    </row>
    <row r="33" spans="1:35">
      <c r="AH33" s="27"/>
      <c r="AI33" s="26"/>
    </row>
    <row r="34" spans="1:35">
      <c r="B34" s="23">
        <v>3</v>
      </c>
      <c r="C34" s="137" t="s">
        <v>37</v>
      </c>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row>
    <row r="35" spans="1:35">
      <c r="C35" s="135" t="s">
        <v>38</v>
      </c>
      <c r="D35" s="135"/>
      <c r="E35" s="135"/>
      <c r="F35" s="135"/>
      <c r="G35" s="135"/>
      <c r="H35" s="135"/>
      <c r="I35" s="135"/>
      <c r="J35" s="126">
        <f>M36+M37</f>
        <v>50470</v>
      </c>
      <c r="K35" s="126"/>
      <c r="L35" s="126"/>
      <c r="M35" s="126"/>
      <c r="N35" s="131" t="s">
        <v>39</v>
      </c>
      <c r="O35" s="131"/>
      <c r="P35" s="131"/>
      <c r="Q35" s="131"/>
      <c r="R35" s="131"/>
      <c r="S35" s="131"/>
      <c r="T35" s="131"/>
      <c r="U35" s="131"/>
      <c r="V35" s="132">
        <f>V36+V37</f>
        <v>42270</v>
      </c>
      <c r="W35" s="132"/>
      <c r="X35" s="132"/>
      <c r="Y35" s="132"/>
      <c r="Z35" s="131" t="s">
        <v>40</v>
      </c>
      <c r="AA35" s="131"/>
      <c r="AB35" s="131"/>
      <c r="AC35" s="131"/>
      <c r="AD35" s="131"/>
      <c r="AE35" s="132">
        <f>AE36+AE37</f>
        <v>8200</v>
      </c>
      <c r="AF35" s="132"/>
      <c r="AG35" s="132"/>
      <c r="AH35" s="132"/>
    </row>
    <row r="36" spans="1:35">
      <c r="D36" s="133" t="s">
        <v>41</v>
      </c>
      <c r="E36" s="133"/>
      <c r="F36" s="133"/>
      <c r="G36" s="130" t="s">
        <v>42</v>
      </c>
      <c r="H36" s="130"/>
      <c r="I36" s="130"/>
      <c r="J36" s="130"/>
      <c r="K36" s="130"/>
      <c r="L36" s="130"/>
      <c r="M36" s="134">
        <v>30000</v>
      </c>
      <c r="N36" s="134"/>
      <c r="O36" s="134"/>
      <c r="P36" s="134"/>
      <c r="Q36" s="130" t="s">
        <v>43</v>
      </c>
      <c r="R36" s="130"/>
      <c r="S36" s="130"/>
      <c r="T36" s="130"/>
      <c r="U36" s="130"/>
      <c r="V36" s="134">
        <v>27000</v>
      </c>
      <c r="W36" s="134"/>
      <c r="X36" s="134"/>
      <c r="Y36" s="134"/>
      <c r="Z36" s="131" t="s">
        <v>40</v>
      </c>
      <c r="AA36" s="131"/>
      <c r="AB36" s="131"/>
      <c r="AC36" s="131"/>
      <c r="AD36" s="131"/>
      <c r="AE36" s="126">
        <f>M36-V36</f>
        <v>3000</v>
      </c>
      <c r="AF36" s="126"/>
      <c r="AG36" s="126"/>
      <c r="AH36" s="126"/>
      <c r="AI36" s="26"/>
    </row>
    <row r="37" spans="1:35">
      <c r="C37" s="28"/>
      <c r="D37" s="129" t="s">
        <v>44</v>
      </c>
      <c r="E37" s="129"/>
      <c r="F37" s="129"/>
      <c r="G37" s="130" t="s">
        <v>42</v>
      </c>
      <c r="H37" s="130"/>
      <c r="I37" s="130"/>
      <c r="J37" s="130"/>
      <c r="K37" s="130"/>
      <c r="L37" s="130"/>
      <c r="M37" s="126">
        <f>SUM('&lt;見本&gt;行程表及び旅費積算書(車)'!$L$14)</f>
        <v>20470</v>
      </c>
      <c r="N37" s="126"/>
      <c r="O37" s="126"/>
      <c r="P37" s="126"/>
      <c r="Q37" s="130" t="s">
        <v>43</v>
      </c>
      <c r="R37" s="130"/>
      <c r="S37" s="130"/>
      <c r="T37" s="130"/>
      <c r="U37" s="130"/>
      <c r="V37" s="126">
        <f>SUM('&lt;見本&gt;行程表及び旅費積算書(車)'!$P$14)</f>
        <v>15270</v>
      </c>
      <c r="W37" s="126"/>
      <c r="X37" s="126"/>
      <c r="Y37" s="126"/>
      <c r="Z37" s="131" t="s">
        <v>40</v>
      </c>
      <c r="AA37" s="131"/>
      <c r="AB37" s="131"/>
      <c r="AC37" s="131"/>
      <c r="AD37" s="131"/>
      <c r="AE37" s="126">
        <f>M37-V37</f>
        <v>5200</v>
      </c>
      <c r="AF37" s="126"/>
      <c r="AG37" s="126"/>
      <c r="AH37" s="126"/>
    </row>
    <row r="38" spans="1:35">
      <c r="D38" s="127" t="s">
        <v>45</v>
      </c>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26"/>
    </row>
    <row r="39" spans="1:35">
      <c r="D39" s="127" t="s">
        <v>46</v>
      </c>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26"/>
    </row>
    <row r="40" spans="1:35">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row>
    <row r="41" spans="1:35">
      <c r="A41" s="128" t="s">
        <v>47</v>
      </c>
      <c r="B41" s="128"/>
      <c r="C41" s="127" t="s">
        <v>48</v>
      </c>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row>
    <row r="42" spans="1:35">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row>
  </sheetData>
  <sheetProtection sheet="1" selectLockedCells="1" selectUnlockedCells="1"/>
  <mergeCells count="62">
    <mergeCell ref="U8:AI8"/>
    <mergeCell ref="A1:AI1"/>
    <mergeCell ref="B2:L2"/>
    <mergeCell ref="M2:T2"/>
    <mergeCell ref="A4:AI4"/>
    <mergeCell ref="U6:AI7"/>
    <mergeCell ref="C10:AI10"/>
    <mergeCell ref="D11:J11"/>
    <mergeCell ref="L11:AI11"/>
    <mergeCell ref="L12:R12"/>
    <mergeCell ref="T12:V12"/>
    <mergeCell ref="X12:Z12"/>
    <mergeCell ref="L13:R13"/>
    <mergeCell ref="T13:V13"/>
    <mergeCell ref="X13:Z13"/>
    <mergeCell ref="D14:J14"/>
    <mergeCell ref="L14:O14"/>
    <mergeCell ref="P14:AJ14"/>
    <mergeCell ref="L15:O15"/>
    <mergeCell ref="P15:AJ15"/>
    <mergeCell ref="D16:J16"/>
    <mergeCell ref="L16:N16"/>
    <mergeCell ref="O16:V16"/>
    <mergeCell ref="W16:Y16"/>
    <mergeCell ref="Z16:AI16"/>
    <mergeCell ref="L17:N17"/>
    <mergeCell ref="O17:V17"/>
    <mergeCell ref="W17:Y17"/>
    <mergeCell ref="Z17:AI17"/>
    <mergeCell ref="L18:N18"/>
    <mergeCell ref="O18:V18"/>
    <mergeCell ref="W18:Y18"/>
    <mergeCell ref="Z18:AI18"/>
    <mergeCell ref="D20:AH21"/>
    <mergeCell ref="D23:AI29"/>
    <mergeCell ref="C31:AI31"/>
    <mergeCell ref="C32:AG32"/>
    <mergeCell ref="C34:AI34"/>
    <mergeCell ref="AE35:AH35"/>
    <mergeCell ref="D36:F36"/>
    <mergeCell ref="G36:L36"/>
    <mergeCell ref="M36:P36"/>
    <mergeCell ref="Q36:U36"/>
    <mergeCell ref="V36:Y36"/>
    <mergeCell ref="Z36:AD36"/>
    <mergeCell ref="AE36:AH36"/>
    <mergeCell ref="C35:I35"/>
    <mergeCell ref="J35:M35"/>
    <mergeCell ref="N35:U35"/>
    <mergeCell ref="V35:Y35"/>
    <mergeCell ref="Z35:AD35"/>
    <mergeCell ref="AE37:AH37"/>
    <mergeCell ref="D38:AH38"/>
    <mergeCell ref="D39:AH39"/>
    <mergeCell ref="A41:B41"/>
    <mergeCell ref="C41:AI42"/>
    <mergeCell ref="D37:F37"/>
    <mergeCell ref="G37:L37"/>
    <mergeCell ref="M37:P37"/>
    <mergeCell ref="Q37:U37"/>
    <mergeCell ref="V37:Y37"/>
    <mergeCell ref="Z37:AD37"/>
  </mergeCells>
  <phoneticPr fontId="5"/>
  <conditionalFormatting sqref="L11:AJ11">
    <cfRule type="containsBlanks" dxfId="15" priority="1">
      <formula>LEN(TRIM(L11))=0</formula>
    </cfRule>
  </conditionalFormatting>
  <conditionalFormatting sqref="M2:T2 L12:R13 T12:V13 X12:Z13 O16:V18 Z16:Z18 D20:AH21 D23:AI29 M36:P36 V36:Y36">
    <cfRule type="containsBlanks" dxfId="14" priority="4">
      <formula>LEN(TRIM(D2))=0</formula>
    </cfRule>
  </conditionalFormatting>
  <conditionalFormatting sqref="P14:AI15">
    <cfRule type="containsBlanks" dxfId="13" priority="2">
      <formula>LEN(TRIM(P14))=0</formula>
    </cfRule>
  </conditionalFormatting>
  <conditionalFormatting sqref="U6 U8">
    <cfRule type="containsBlanks" dxfId="12" priority="3">
      <formula>LEN(TRIM(U6))=0</formula>
    </cfRule>
  </conditionalFormatting>
  <dataValidations count="1">
    <dataValidation type="list" allowBlank="1" showInputMessage="1" showErrorMessage="1" sqref="M2:T2" xr:uid="{E395D824-B26D-4B09-A0BB-EDF855C22A93}">
      <formula1>"ネットワーク構築支援費,自立訓練提供支援費,地域連携支援費"</formula1>
    </dataValidation>
  </dataValidations>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9BEF46B-0E54-423E-AA84-C2AD0A89A91F}">
          <x14:formula1>
            <xm:f>'(参考)宿泊料等'!$B$3:$B$25</xm:f>
          </x14:formula1>
          <xm:sqref>P17:S17 O16:O17 O18:V18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CBFFF-A38D-4E99-8F92-16BC975F83AB}">
  <sheetPr>
    <tabColor rgb="FFFF0000"/>
    <pageSetUpPr fitToPage="1"/>
  </sheetPr>
  <dimension ref="A1:AI26"/>
  <sheetViews>
    <sheetView showZeros="0" view="pageBreakPreview" zoomScaleNormal="70" zoomScaleSheetLayoutView="100" workbookViewId="0">
      <selection activeCell="I5" sqref="I5:J5"/>
    </sheetView>
  </sheetViews>
  <sheetFormatPr defaultColWidth="2.5703125" defaultRowHeight="30" customHeight="1"/>
  <cols>
    <col min="1" max="1" width="7.85546875" style="1" bestFit="1" customWidth="1"/>
    <col min="2" max="2" width="7.7109375" style="1" bestFit="1" customWidth="1"/>
    <col min="3" max="3" width="4.28515625" style="3" bestFit="1" customWidth="1"/>
    <col min="4" max="4" width="7.7109375" style="1" bestFit="1" customWidth="1"/>
    <col min="5" max="5" width="10.7109375" style="1" customWidth="1"/>
    <col min="6" max="6" width="18.7109375" style="1" customWidth="1"/>
    <col min="7" max="7" width="10.7109375" style="1" customWidth="1"/>
    <col min="8" max="8" width="18.7109375" style="1" customWidth="1"/>
    <col min="9" max="9" width="8.85546875" style="1" customWidth="1"/>
    <col min="10" max="10" width="8.85546875" style="3" customWidth="1"/>
    <col min="11" max="11" width="9.28515625" style="3" bestFit="1" customWidth="1"/>
    <col min="12" max="17" width="10" style="1" customWidth="1"/>
    <col min="18" max="16384" width="2.5703125" style="1"/>
  </cols>
  <sheetData>
    <row r="1" spans="1:35" ht="15.75">
      <c r="A1" s="174" t="s">
        <v>49</v>
      </c>
      <c r="B1" s="174"/>
      <c r="C1" s="174"/>
      <c r="D1" s="174"/>
      <c r="E1" s="174"/>
      <c r="F1" s="174"/>
      <c r="G1" s="2"/>
      <c r="H1" s="2"/>
      <c r="I1" s="2"/>
      <c r="J1" s="2"/>
      <c r="K1" s="2"/>
      <c r="L1" s="2"/>
      <c r="M1" s="175" t="str">
        <f>'&lt;見本&gt;報告書(車)'!U6</f>
        <v>社会福祉法人国交会自動車苑　
千代田リハビリテーションセンター</v>
      </c>
      <c r="N1" s="175"/>
      <c r="O1" s="175"/>
      <c r="P1" s="175"/>
      <c r="Q1" s="175"/>
    </row>
    <row r="2" spans="1:35" s="30" customFormat="1" ht="15" customHeight="1">
      <c r="A2" s="29" t="s">
        <v>50</v>
      </c>
      <c r="B2" s="29"/>
      <c r="C2" s="29"/>
      <c r="D2" s="29"/>
      <c r="E2" s="176" t="str">
        <f>'&lt;見本&gt;報告書(車)'!M2</f>
        <v>地域連携支援費</v>
      </c>
      <c r="F2" s="176"/>
      <c r="G2" s="29"/>
      <c r="H2" s="29"/>
      <c r="I2" s="29"/>
      <c r="J2" s="29"/>
      <c r="K2" s="29"/>
      <c r="L2" s="29"/>
      <c r="M2" s="29"/>
      <c r="N2" s="29"/>
      <c r="O2" s="29"/>
      <c r="P2" s="29"/>
      <c r="Q2" s="29"/>
      <c r="R2" s="29"/>
      <c r="S2" s="29"/>
      <c r="T2" s="29"/>
      <c r="U2" s="29"/>
      <c r="V2" s="29"/>
      <c r="W2" s="29"/>
      <c r="X2" s="29"/>
      <c r="Y2" s="29"/>
      <c r="Z2" s="29"/>
      <c r="AA2" s="29"/>
      <c r="AB2" s="29"/>
      <c r="AC2" s="29"/>
      <c r="AD2" s="29"/>
      <c r="AE2" s="29"/>
    </row>
    <row r="3" spans="1:35" ht="16.5" thickBot="1">
      <c r="A3" s="177" t="s">
        <v>51</v>
      </c>
      <c r="B3" s="177"/>
      <c r="C3" s="177"/>
      <c r="D3" s="177"/>
      <c r="E3" s="177"/>
      <c r="F3" s="177"/>
      <c r="G3" s="177"/>
      <c r="H3" s="177"/>
      <c r="I3" s="177"/>
      <c r="J3" s="177"/>
      <c r="K3" s="177"/>
      <c r="L3" s="177"/>
      <c r="M3" s="177"/>
      <c r="N3" s="177"/>
      <c r="O3" s="177"/>
      <c r="P3" s="177"/>
      <c r="Q3" s="177"/>
    </row>
    <row r="4" spans="1:35" ht="30" customHeight="1">
      <c r="E4" s="31"/>
      <c r="I4" s="181" t="s">
        <v>52</v>
      </c>
      <c r="J4" s="182"/>
      <c r="K4" s="32"/>
      <c r="L4" s="178" t="s">
        <v>53</v>
      </c>
      <c r="M4" s="179"/>
      <c r="N4" s="180"/>
      <c r="O4" s="178" t="s">
        <v>54</v>
      </c>
      <c r="P4" s="179"/>
      <c r="Q4" s="180"/>
    </row>
    <row r="5" spans="1:35" ht="30" customHeight="1" thickBot="1">
      <c r="A5" s="33" t="s">
        <v>55</v>
      </c>
      <c r="B5" s="163" t="str">
        <f>'&lt;見本&gt;報告書(車)'!Z16</f>
        <v>山田　学</v>
      </c>
      <c r="C5" s="163"/>
      <c r="D5" s="163"/>
      <c r="E5" s="22"/>
      <c r="I5" s="224">
        <v>20</v>
      </c>
      <c r="J5" s="225"/>
      <c r="K5" s="34"/>
      <c r="L5" s="35" t="s">
        <v>56</v>
      </c>
      <c r="M5" s="164">
        <f>IF(J12&lt;8,"",J12*(IF(I5&lt;37,I5,37)))</f>
        <v>2540</v>
      </c>
      <c r="N5" s="165"/>
      <c r="O5" s="35" t="s">
        <v>56</v>
      </c>
      <c r="P5" s="164">
        <f>M5</f>
        <v>2540</v>
      </c>
      <c r="Q5" s="165"/>
    </row>
    <row r="6" spans="1:35" ht="30" customHeight="1" thickBot="1">
      <c r="A6" s="33" t="s">
        <v>57</v>
      </c>
      <c r="B6" s="163" t="str">
        <f>'&lt;見本&gt;報告書(車)'!$O$16</f>
        <v>各種療法士</v>
      </c>
      <c r="C6" s="163"/>
      <c r="D6" s="163"/>
      <c r="E6" s="22"/>
      <c r="F6" s="22"/>
      <c r="G6" s="22"/>
      <c r="H6" s="22"/>
      <c r="I6" s="22"/>
      <c r="J6" s="34"/>
      <c r="K6" s="34"/>
      <c r="L6" s="166" t="s">
        <v>58</v>
      </c>
      <c r="M6" s="167"/>
      <c r="N6" s="36" t="s">
        <v>59</v>
      </c>
      <c r="O6" s="166" t="s">
        <v>58</v>
      </c>
      <c r="P6" s="167"/>
      <c r="Q6" s="36" t="s">
        <v>59</v>
      </c>
    </row>
    <row r="7" spans="1:35" ht="30" customHeight="1">
      <c r="A7" s="37" t="s">
        <v>60</v>
      </c>
      <c r="B7" s="38" t="s">
        <v>61</v>
      </c>
      <c r="C7" s="39" t="s">
        <v>62</v>
      </c>
      <c r="D7" s="40" t="s">
        <v>63</v>
      </c>
      <c r="E7" s="41" t="s">
        <v>64</v>
      </c>
      <c r="F7" s="41" t="s">
        <v>65</v>
      </c>
      <c r="G7" s="42" t="s">
        <v>66</v>
      </c>
      <c r="H7" s="41" t="s">
        <v>65</v>
      </c>
      <c r="I7" s="41" t="s">
        <v>67</v>
      </c>
      <c r="J7" s="43" t="s">
        <v>68</v>
      </c>
      <c r="K7" s="38" t="s">
        <v>69</v>
      </c>
      <c r="L7" s="44" t="s">
        <v>70</v>
      </c>
      <c r="M7" s="45" t="s">
        <v>71</v>
      </c>
      <c r="N7" s="46" t="s">
        <v>72</v>
      </c>
      <c r="O7" s="44" t="s">
        <v>70</v>
      </c>
      <c r="P7" s="45" t="s">
        <v>71</v>
      </c>
      <c r="Q7" s="46" t="s">
        <v>72</v>
      </c>
    </row>
    <row r="8" spans="1:35" s="57" customFormat="1" ht="15.75">
      <c r="A8" s="47"/>
      <c r="B8" s="48"/>
      <c r="C8" s="49"/>
      <c r="D8" s="50"/>
      <c r="E8" s="51"/>
      <c r="F8" s="51"/>
      <c r="G8" s="52"/>
      <c r="H8" s="51"/>
      <c r="I8" s="51"/>
      <c r="J8" s="53" t="s">
        <v>73</v>
      </c>
      <c r="K8" s="48"/>
      <c r="L8" s="47" t="s">
        <v>74</v>
      </c>
      <c r="M8" s="54" t="s">
        <v>75</v>
      </c>
      <c r="N8" s="55" t="s">
        <v>75</v>
      </c>
      <c r="O8" s="47" t="s">
        <v>74</v>
      </c>
      <c r="P8" s="54" t="s">
        <v>75</v>
      </c>
      <c r="Q8" s="56" t="s">
        <v>75</v>
      </c>
      <c r="AI8"/>
    </row>
    <row r="9" spans="1:35" ht="30" customHeight="1">
      <c r="A9" s="58">
        <v>45577</v>
      </c>
      <c r="B9" s="59">
        <v>0.33333333333333331</v>
      </c>
      <c r="C9" s="60" t="s">
        <v>76</v>
      </c>
      <c r="D9" s="61">
        <v>0.47916666666666669</v>
      </c>
      <c r="E9" s="62" t="s">
        <v>77</v>
      </c>
      <c r="F9" s="62" t="s">
        <v>78</v>
      </c>
      <c r="G9" s="62" t="s">
        <v>79</v>
      </c>
      <c r="H9" s="62" t="s">
        <v>80</v>
      </c>
      <c r="I9" s="62"/>
      <c r="J9" s="63">
        <v>58.8</v>
      </c>
      <c r="K9" s="64" t="s">
        <v>81</v>
      </c>
      <c r="L9" s="65" t="str">
        <f t="shared" ref="L9:L11" si="0">IF(I9="","",1)</f>
        <v/>
      </c>
      <c r="M9" s="66"/>
      <c r="N9" s="67">
        <v>2930</v>
      </c>
      <c r="O9" s="65" t="str">
        <f t="shared" ref="O9:O11" si="1">L9</f>
        <v/>
      </c>
      <c r="P9" s="68" t="str">
        <f>IF(OR(I9="東京都特別区",I9="横浜市",I9="川崎市",I9="相模原市",I9="千葉市",I9="さいたま市",I9="名古屋市",I9="京都市",I9="大阪市",I9="堺市",I9="神戸市",I9="広島市",I9="福岡市"),IF(O9=1,MIN(M9,VLOOKUP($B$6,'(参考)宿泊料等'!$B:$I,3,FALSE)),""),IF(O9=1,MIN(M9,VLOOKUP($B$6,'(参考)宿泊料等'!$B:$I,4,FALSE)),""))</f>
        <v/>
      </c>
      <c r="Q9" s="69">
        <f t="shared" ref="Q9:Q11" si="2">N9</f>
        <v>2930</v>
      </c>
    </row>
    <row r="10" spans="1:35" ht="30" customHeight="1">
      <c r="A10" s="58"/>
      <c r="B10" s="70">
        <v>0.75</v>
      </c>
      <c r="C10" s="71" t="s">
        <v>76</v>
      </c>
      <c r="D10" s="72">
        <v>0.77083333333333337</v>
      </c>
      <c r="E10" s="73" t="s">
        <v>82</v>
      </c>
      <c r="F10" s="62" t="s">
        <v>80</v>
      </c>
      <c r="G10" s="73" t="s">
        <v>83</v>
      </c>
      <c r="H10" s="73" t="s">
        <v>84</v>
      </c>
      <c r="I10" s="62" t="s">
        <v>85</v>
      </c>
      <c r="J10" s="74">
        <v>10</v>
      </c>
      <c r="K10" s="64" t="s">
        <v>86</v>
      </c>
      <c r="L10" s="75">
        <f t="shared" si="0"/>
        <v>1</v>
      </c>
      <c r="M10" s="76">
        <v>15000</v>
      </c>
      <c r="N10" s="77"/>
      <c r="O10" s="75">
        <f t="shared" si="1"/>
        <v>1</v>
      </c>
      <c r="P10" s="68">
        <f>IF(OR(I10="東京都特別区",I10="横浜市",I10="川崎市",I10="相模原市",I10="千葉市",I10="さいたま市",I10="名古屋市",I10="京都市",I10="大阪市",I10="堺市",I10="神戸市",I10="広島市",I10="福岡市"),IF(O10=1,MIN(M10,VLOOKUP($B$6,'(参考)宿泊料等'!$B:$I,3,FALSE)),""),IF(O10=1,MIN(M10,VLOOKUP($B$6,'(参考)宿泊料等'!$B:$I,4,FALSE)),""))</f>
        <v>9800</v>
      </c>
      <c r="Q10" s="78">
        <f t="shared" si="2"/>
        <v>0</v>
      </c>
    </row>
    <row r="11" spans="1:35" ht="30" customHeight="1" thickBot="1">
      <c r="A11" s="79">
        <v>45578</v>
      </c>
      <c r="B11" s="70">
        <v>0.375</v>
      </c>
      <c r="C11" s="71" t="s">
        <v>76</v>
      </c>
      <c r="D11" s="72">
        <v>0.52083333333333337</v>
      </c>
      <c r="E11" s="73" t="s">
        <v>83</v>
      </c>
      <c r="F11" s="73" t="s">
        <v>84</v>
      </c>
      <c r="G11" s="80" t="s">
        <v>77</v>
      </c>
      <c r="H11" s="62" t="s">
        <v>78</v>
      </c>
      <c r="I11" s="62"/>
      <c r="J11" s="81">
        <v>58.8</v>
      </c>
      <c r="K11" s="64" t="s">
        <v>86</v>
      </c>
      <c r="L11" s="75" t="str">
        <f t="shared" si="0"/>
        <v/>
      </c>
      <c r="M11" s="76"/>
      <c r="N11" s="77"/>
      <c r="O11" s="75" t="str">
        <f t="shared" si="1"/>
        <v/>
      </c>
      <c r="P11" s="68" t="str">
        <f>IF(OR(I11="東京都特別区",I11="横浜市",I11="川崎市",I11="相模原市",I11="千葉市",I11="さいたま市",I11="名古屋市",I11="京都市",I11="大阪市",I11="堺市",I11="神戸市",I11="広島市",I11="福岡市"),IF(O11=1,MIN(M11,VLOOKUP($B$6,'(参考)宿泊料等'!$B:$I,3,FALSE)),""),IF(O11=1,MIN(M11,VLOOKUP($B$6,'(参考)宿泊料等'!$B:$I,4,FALSE)),""))</f>
        <v/>
      </c>
      <c r="Q11" s="78">
        <f t="shared" si="2"/>
        <v>0</v>
      </c>
    </row>
    <row r="12" spans="1:35" ht="30" customHeight="1" thickBot="1">
      <c r="A12" s="168" t="s">
        <v>87</v>
      </c>
      <c r="B12" s="169"/>
      <c r="C12" s="169"/>
      <c r="D12" s="169"/>
      <c r="E12" s="169"/>
      <c r="F12" s="169"/>
      <c r="G12" s="169"/>
      <c r="H12" s="170"/>
      <c r="I12" s="82"/>
      <c r="J12" s="83">
        <f>TRUNC(SUM(J9:J11),-0.1)</f>
        <v>127</v>
      </c>
      <c r="K12" s="84"/>
      <c r="L12" s="85">
        <f t="shared" ref="L12:Q12" si="3">SUM(L9:L11)</f>
        <v>1</v>
      </c>
      <c r="M12" s="86">
        <f t="shared" si="3"/>
        <v>15000</v>
      </c>
      <c r="N12" s="87">
        <f t="shared" si="3"/>
        <v>2930</v>
      </c>
      <c r="O12" s="85">
        <f t="shared" si="3"/>
        <v>1</v>
      </c>
      <c r="P12" s="86">
        <f t="shared" si="3"/>
        <v>9800</v>
      </c>
      <c r="Q12" s="87">
        <f t="shared" si="3"/>
        <v>2930</v>
      </c>
    </row>
    <row r="13" spans="1:35" ht="30" customHeight="1" thickBot="1">
      <c r="A13" s="171" t="s">
        <v>88</v>
      </c>
      <c r="B13" s="171"/>
      <c r="C13" s="171"/>
      <c r="D13" s="171"/>
      <c r="E13" s="171"/>
      <c r="F13" s="171"/>
      <c r="G13" s="171"/>
      <c r="H13" s="171"/>
      <c r="I13" s="171"/>
      <c r="J13" s="171"/>
      <c r="K13" s="171"/>
      <c r="L13" s="88"/>
      <c r="M13" s="88"/>
      <c r="N13" s="88"/>
      <c r="O13" s="88"/>
      <c r="P13" s="88"/>
      <c r="Q13" s="88"/>
    </row>
    <row r="14" spans="1:35" ht="30" customHeight="1" thickBot="1">
      <c r="A14" s="22"/>
      <c r="B14" s="22"/>
      <c r="C14" s="34"/>
      <c r="D14" s="22"/>
      <c r="E14" s="22"/>
      <c r="F14" s="22"/>
      <c r="G14" s="22"/>
      <c r="J14" s="172" t="s">
        <v>89</v>
      </c>
      <c r="K14" s="173"/>
      <c r="L14" s="155">
        <f>SUM(M5,M12,N12)</f>
        <v>20470</v>
      </c>
      <c r="M14" s="155"/>
      <c r="N14" s="154" t="s">
        <v>90</v>
      </c>
      <c r="O14" s="154"/>
      <c r="P14" s="155">
        <f>SUM(P5,P12,Q12)</f>
        <v>15270</v>
      </c>
      <c r="Q14" s="156"/>
    </row>
    <row r="15" spans="1:35" ht="30" customHeight="1" thickBot="1">
      <c r="A15" s="22"/>
      <c r="B15" s="22"/>
      <c r="C15" s="34"/>
      <c r="D15" s="22"/>
      <c r="E15" s="22"/>
      <c r="F15" s="22"/>
      <c r="G15" s="22"/>
      <c r="H15" s="22"/>
      <c r="I15" s="22"/>
      <c r="J15" s="34"/>
      <c r="M15" s="89"/>
      <c r="N15" s="153" t="s">
        <v>91</v>
      </c>
      <c r="O15" s="154"/>
      <c r="P15" s="155">
        <f>IF(L14-P14&lt;0,"-",L14-P14)</f>
        <v>5200</v>
      </c>
      <c r="Q15" s="156"/>
    </row>
    <row r="16" spans="1:35" ht="30" customHeight="1" thickBot="1">
      <c r="A16" s="22"/>
      <c r="B16" s="22"/>
      <c r="C16" s="34"/>
      <c r="D16" s="22"/>
      <c r="E16" s="22"/>
      <c r="F16" s="22"/>
      <c r="G16" s="22"/>
      <c r="H16" s="22"/>
      <c r="I16" s="22"/>
      <c r="J16" s="34"/>
      <c r="K16" s="34"/>
      <c r="L16" s="89"/>
      <c r="M16" s="89"/>
      <c r="N16" s="89"/>
      <c r="O16" s="32"/>
      <c r="P16" s="32"/>
      <c r="Q16" s="90"/>
    </row>
    <row r="17" spans="1:32" ht="30" customHeight="1">
      <c r="A17" s="157" t="s">
        <v>92</v>
      </c>
      <c r="B17" s="158"/>
      <c r="C17" s="158"/>
      <c r="D17" s="158"/>
      <c r="E17" s="158"/>
      <c r="F17" s="158"/>
      <c r="G17" s="158"/>
      <c r="H17" s="158"/>
      <c r="I17" s="158"/>
      <c r="J17" s="158"/>
      <c r="K17" s="159"/>
      <c r="L17" s="158" t="s">
        <v>93</v>
      </c>
      <c r="M17" s="158"/>
      <c r="N17" s="158"/>
      <c r="O17" s="158"/>
      <c r="P17" s="158"/>
      <c r="Q17" s="159"/>
      <c r="AF17"/>
    </row>
    <row r="18" spans="1:32" ht="30" customHeight="1">
      <c r="A18" s="160"/>
      <c r="B18" s="161"/>
      <c r="C18" s="161"/>
      <c r="D18" s="161"/>
      <c r="E18" s="161"/>
      <c r="F18" s="161"/>
      <c r="G18" s="161"/>
      <c r="H18" s="161"/>
      <c r="I18" s="161"/>
      <c r="J18" s="161"/>
      <c r="K18" s="162"/>
      <c r="L18" s="161"/>
      <c r="M18" s="161"/>
      <c r="N18" s="161"/>
      <c r="O18" s="161"/>
      <c r="P18" s="161"/>
      <c r="Q18" s="162"/>
    </row>
    <row r="19" spans="1:32" ht="30" customHeight="1">
      <c r="A19" s="160"/>
      <c r="B19" s="161"/>
      <c r="C19" s="161"/>
      <c r="D19" s="161"/>
      <c r="E19" s="161"/>
      <c r="F19" s="161"/>
      <c r="G19" s="161"/>
      <c r="H19" s="161"/>
      <c r="I19" s="161"/>
      <c r="J19" s="161"/>
      <c r="K19" s="162"/>
      <c r="L19" s="161"/>
      <c r="M19" s="161"/>
      <c r="N19" s="161"/>
      <c r="O19" s="161"/>
      <c r="P19" s="161"/>
      <c r="Q19" s="162"/>
    </row>
    <row r="20" spans="1:32" ht="30" customHeight="1">
      <c r="A20" s="160"/>
      <c r="B20" s="161"/>
      <c r="C20" s="161"/>
      <c r="D20" s="161"/>
      <c r="E20" s="161"/>
      <c r="F20" s="161"/>
      <c r="G20" s="161"/>
      <c r="H20" s="161"/>
      <c r="I20" s="161"/>
      <c r="J20" s="161"/>
      <c r="K20" s="162"/>
      <c r="L20" s="161"/>
      <c r="M20" s="161"/>
      <c r="N20" s="161"/>
      <c r="O20" s="161"/>
      <c r="P20" s="161"/>
      <c r="Q20" s="162"/>
    </row>
    <row r="21" spans="1:32" ht="30" customHeight="1">
      <c r="A21" s="160"/>
      <c r="B21" s="161"/>
      <c r="C21" s="161"/>
      <c r="D21" s="161"/>
      <c r="E21" s="161"/>
      <c r="F21" s="161"/>
      <c r="G21" s="161"/>
      <c r="H21" s="161"/>
      <c r="I21" s="161"/>
      <c r="J21" s="161"/>
      <c r="K21" s="162"/>
      <c r="L21" s="161"/>
      <c r="M21" s="161"/>
      <c r="N21" s="161"/>
      <c r="O21" s="161"/>
      <c r="P21" s="161"/>
      <c r="Q21" s="162"/>
    </row>
    <row r="22" spans="1:32" ht="30" customHeight="1">
      <c r="A22" s="160"/>
      <c r="B22" s="161"/>
      <c r="C22" s="161"/>
      <c r="D22" s="161"/>
      <c r="E22" s="161"/>
      <c r="F22" s="161"/>
      <c r="G22" s="161"/>
      <c r="H22" s="161"/>
      <c r="I22" s="161"/>
      <c r="J22" s="161"/>
      <c r="K22" s="162"/>
      <c r="L22" s="161"/>
      <c r="M22" s="161"/>
      <c r="N22" s="161"/>
      <c r="O22" s="161"/>
      <c r="P22" s="161"/>
      <c r="Q22" s="162"/>
    </row>
    <row r="23" spans="1:32" ht="30" customHeight="1">
      <c r="A23" s="160"/>
      <c r="B23" s="161"/>
      <c r="C23" s="161"/>
      <c r="D23" s="161"/>
      <c r="E23" s="161"/>
      <c r="F23" s="161"/>
      <c r="G23" s="161"/>
      <c r="H23" s="161"/>
      <c r="I23" s="161"/>
      <c r="J23" s="161"/>
      <c r="K23" s="162"/>
      <c r="L23" s="161"/>
      <c r="M23" s="161"/>
      <c r="N23" s="161"/>
      <c r="O23" s="161"/>
      <c r="P23" s="161"/>
      <c r="Q23" s="162"/>
    </row>
    <row r="24" spans="1:32" ht="30" customHeight="1">
      <c r="A24" s="160"/>
      <c r="B24" s="161"/>
      <c r="C24" s="161"/>
      <c r="D24" s="161"/>
      <c r="E24" s="161"/>
      <c r="F24" s="161"/>
      <c r="G24" s="161"/>
      <c r="H24" s="161"/>
      <c r="I24" s="161"/>
      <c r="J24" s="161"/>
      <c r="K24" s="162"/>
      <c r="L24" s="161"/>
      <c r="M24" s="161"/>
      <c r="N24" s="161"/>
      <c r="O24" s="161"/>
      <c r="P24" s="161"/>
      <c r="Q24" s="162"/>
    </row>
    <row r="25" spans="1:32" ht="30" customHeight="1">
      <c r="A25" s="160"/>
      <c r="B25" s="161"/>
      <c r="C25" s="161"/>
      <c r="D25" s="161"/>
      <c r="E25" s="161"/>
      <c r="F25" s="161"/>
      <c r="G25" s="161"/>
      <c r="H25" s="161"/>
      <c r="I25" s="161"/>
      <c r="J25" s="161"/>
      <c r="K25" s="162"/>
      <c r="L25" s="161"/>
      <c r="M25" s="161"/>
      <c r="N25" s="161"/>
      <c r="O25" s="161"/>
      <c r="P25" s="161"/>
      <c r="Q25" s="162"/>
    </row>
    <row r="26" spans="1:32" ht="30" customHeight="1">
      <c r="A26" s="152" t="s">
        <v>94</v>
      </c>
      <c r="B26" s="152"/>
      <c r="C26" s="152"/>
      <c r="D26" s="152"/>
      <c r="E26" s="152"/>
      <c r="F26" s="152"/>
      <c r="G26" s="152"/>
      <c r="H26" s="152"/>
      <c r="I26" s="152"/>
      <c r="J26" s="152"/>
      <c r="K26" s="152"/>
    </row>
  </sheetData>
  <sheetProtection sheet="1" selectLockedCells="1"/>
  <mergeCells count="27">
    <mergeCell ref="A1:F1"/>
    <mergeCell ref="M1:Q1"/>
    <mergeCell ref="E2:F2"/>
    <mergeCell ref="A3:Q3"/>
    <mergeCell ref="L4:N4"/>
    <mergeCell ref="O4:Q4"/>
    <mergeCell ref="I4:J4"/>
    <mergeCell ref="P14:Q14"/>
    <mergeCell ref="B5:D5"/>
    <mergeCell ref="M5:N5"/>
    <mergeCell ref="P5:Q5"/>
    <mergeCell ref="B6:D6"/>
    <mergeCell ref="L6:M6"/>
    <mergeCell ref="O6:P6"/>
    <mergeCell ref="A12:H12"/>
    <mergeCell ref="A13:K13"/>
    <mergeCell ref="J14:K14"/>
    <mergeCell ref="L14:M14"/>
    <mergeCell ref="N14:O14"/>
    <mergeCell ref="I5:J5"/>
    <mergeCell ref="A26:K26"/>
    <mergeCell ref="N15:O15"/>
    <mergeCell ref="P15:Q15"/>
    <mergeCell ref="A17:K17"/>
    <mergeCell ref="L17:Q17"/>
    <mergeCell ref="A18:K25"/>
    <mergeCell ref="L18:Q25"/>
  </mergeCells>
  <phoneticPr fontId="5"/>
  <conditionalFormatting sqref="A9:B11 D9:K11 M9:N11">
    <cfRule type="containsBlanks" dxfId="11" priority="2">
      <formula>LEN(TRIM(A9))=0</formula>
    </cfRule>
  </conditionalFormatting>
  <conditionalFormatting sqref="I5:J5">
    <cfRule type="containsBlanks" dxfId="10" priority="1">
      <formula>LEN(TRIM(I5))=0</formula>
    </cfRule>
  </conditionalFormatting>
  <dataValidations count="1">
    <dataValidation type="list" allowBlank="1" showInputMessage="1" showErrorMessage="1" sqref="K9:K11" xr:uid="{1ACED403-5FB0-407C-B80A-764AA99DFF77}">
      <formula1>"有,無"</formula1>
    </dataValidation>
  </dataValidations>
  <printOptions horizontalCentered="1"/>
  <pageMargins left="0.74803149606299213" right="0.47244094488188981" top="0.6692913385826772" bottom="0.35433070866141736" header="0.39370078740157483" footer="0.27559055118110237"/>
  <pageSetup paperSize="9" scale="52"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A190A78-06F8-43EF-AB1A-1618A6C29800}">
          <x14:formula1>
            <xm:f>'(参考)宿泊料等'!$I$2:$I$15</xm:f>
          </x14:formula1>
          <xm:sqref>I9:I11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96795-1922-4C55-A8F0-C4872C6499F4}">
  <sheetPr>
    <tabColor rgb="FFFFFF00"/>
    <pageSetUpPr fitToPage="1"/>
  </sheetPr>
  <dimension ref="A1:AJ42"/>
  <sheetViews>
    <sheetView showZeros="0" tabSelected="1" view="pageBreakPreview" zoomScaleNormal="100" zoomScaleSheetLayoutView="100" workbookViewId="0">
      <selection activeCell="M2" sqref="M2:T2"/>
    </sheetView>
  </sheetViews>
  <sheetFormatPr defaultColWidth="2.42578125" defaultRowHeight="15.75"/>
  <cols>
    <col min="1" max="6" width="2.42578125" style="30"/>
    <col min="7" max="8" width="2.42578125" style="30" customWidth="1"/>
    <col min="9" max="14" width="2.42578125" style="30"/>
    <col min="15" max="15" width="2.42578125" style="30" customWidth="1"/>
    <col min="16" max="16384" width="2.42578125" style="30"/>
  </cols>
  <sheetData>
    <row r="1" spans="1:36">
      <c r="A1" s="148" t="s">
        <v>0</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row>
    <row r="2" spans="1:36">
      <c r="A2" s="91"/>
      <c r="B2" s="206" t="s">
        <v>1</v>
      </c>
      <c r="C2" s="206"/>
      <c r="D2" s="206"/>
      <c r="E2" s="206"/>
      <c r="F2" s="206"/>
      <c r="G2" s="206"/>
      <c r="H2" s="206"/>
      <c r="I2" s="206"/>
      <c r="J2" s="206"/>
      <c r="K2" s="206"/>
      <c r="L2" s="206"/>
      <c r="M2" s="207"/>
      <c r="N2" s="207"/>
      <c r="O2" s="207"/>
      <c r="P2" s="207"/>
      <c r="Q2" s="207"/>
      <c r="R2" s="207"/>
      <c r="S2" s="207"/>
      <c r="T2" s="207"/>
      <c r="U2" s="91"/>
      <c r="V2" s="91"/>
      <c r="W2" s="91"/>
      <c r="X2" s="91"/>
      <c r="Y2" s="91"/>
      <c r="Z2" s="91"/>
      <c r="AA2" s="91"/>
      <c r="AB2" s="91"/>
      <c r="AC2" s="91"/>
      <c r="AD2" s="91"/>
      <c r="AE2" s="91"/>
      <c r="AF2" s="91"/>
      <c r="AG2" s="91"/>
      <c r="AH2" s="91"/>
      <c r="AI2" s="91"/>
    </row>
    <row r="3" spans="1:36">
      <c r="B3" s="92"/>
    </row>
    <row r="4" spans="1:36">
      <c r="A4" s="208" t="s">
        <v>95</v>
      </c>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row>
    <row r="5" spans="1:36">
      <c r="A5" s="93"/>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row>
    <row r="6" spans="1:36">
      <c r="B6" s="94"/>
      <c r="C6" s="94"/>
      <c r="D6" s="94"/>
      <c r="E6" s="94"/>
      <c r="F6" s="94"/>
      <c r="G6" s="94"/>
      <c r="H6" s="94"/>
      <c r="I6" s="94"/>
      <c r="J6" s="94"/>
      <c r="K6" s="94"/>
      <c r="L6" s="94"/>
      <c r="M6" s="94"/>
      <c r="N6" s="94"/>
      <c r="O6" s="94"/>
      <c r="P6" s="94"/>
      <c r="Q6" s="94"/>
      <c r="R6" s="94"/>
      <c r="S6" s="94"/>
      <c r="T6" s="94"/>
      <c r="U6" s="209"/>
      <c r="V6" s="209"/>
      <c r="W6" s="209"/>
      <c r="X6" s="209"/>
      <c r="Y6" s="209"/>
      <c r="Z6" s="209"/>
      <c r="AA6" s="209"/>
      <c r="AB6" s="209"/>
      <c r="AC6" s="209"/>
      <c r="AD6" s="209"/>
      <c r="AE6" s="209"/>
      <c r="AF6" s="209"/>
      <c r="AG6" s="209"/>
      <c r="AH6" s="209"/>
      <c r="AI6" s="209"/>
    </row>
    <row r="7" spans="1:36">
      <c r="B7" s="95"/>
      <c r="C7" s="96"/>
      <c r="D7" s="96"/>
      <c r="E7" s="96"/>
      <c r="F7" s="96"/>
      <c r="G7" s="96"/>
      <c r="H7" s="96"/>
      <c r="I7" s="96"/>
      <c r="J7" s="96"/>
      <c r="K7" s="96"/>
      <c r="L7" s="96"/>
      <c r="M7" s="96"/>
      <c r="N7" s="96"/>
      <c r="O7" s="96"/>
      <c r="P7" s="96"/>
      <c r="Q7" s="96"/>
      <c r="R7" s="96"/>
      <c r="S7" s="96"/>
      <c r="T7" s="96"/>
      <c r="U7" s="209"/>
      <c r="V7" s="209"/>
      <c r="W7" s="209"/>
      <c r="X7" s="209"/>
      <c r="Y7" s="209"/>
      <c r="Z7" s="209"/>
      <c r="AA7" s="209"/>
      <c r="AB7" s="209"/>
      <c r="AC7" s="209"/>
      <c r="AD7" s="209"/>
      <c r="AE7" s="209"/>
      <c r="AF7" s="209"/>
      <c r="AG7" s="209"/>
      <c r="AH7" s="209"/>
      <c r="AI7" s="209"/>
    </row>
    <row r="8" spans="1:36">
      <c r="B8" s="95"/>
      <c r="C8" s="96"/>
      <c r="D8" s="96"/>
      <c r="E8" s="96"/>
      <c r="F8" s="96"/>
      <c r="G8" s="96"/>
      <c r="H8" s="96"/>
      <c r="I8" s="96"/>
      <c r="J8" s="96"/>
      <c r="K8" s="96"/>
      <c r="L8" s="96"/>
      <c r="M8" s="96"/>
      <c r="N8" s="96"/>
      <c r="O8" s="96"/>
      <c r="P8" s="96"/>
      <c r="Q8" s="96"/>
      <c r="R8" s="96"/>
      <c r="S8" s="96"/>
      <c r="T8" s="96"/>
      <c r="U8" s="199"/>
      <c r="V8" s="199"/>
      <c r="W8" s="199"/>
      <c r="X8" s="199"/>
      <c r="Y8" s="199"/>
      <c r="Z8" s="199"/>
      <c r="AA8" s="199"/>
      <c r="AB8" s="199"/>
      <c r="AC8" s="199"/>
      <c r="AD8" s="199"/>
      <c r="AE8" s="199"/>
      <c r="AF8" s="199"/>
      <c r="AG8" s="199"/>
      <c r="AH8" s="199"/>
      <c r="AI8" s="199"/>
    </row>
    <row r="9" spans="1:36">
      <c r="B9" s="95"/>
      <c r="C9" s="96"/>
      <c r="D9" s="96"/>
      <c r="E9" s="96"/>
      <c r="F9" s="96"/>
      <c r="G9" s="96"/>
      <c r="H9" s="96"/>
      <c r="I9" s="96"/>
      <c r="J9" s="96"/>
      <c r="K9" s="96"/>
      <c r="L9" s="96"/>
      <c r="M9" s="96"/>
      <c r="N9" s="96"/>
      <c r="O9" s="96"/>
      <c r="P9" s="96"/>
      <c r="Q9" s="96"/>
      <c r="R9" s="96"/>
      <c r="S9" s="96"/>
      <c r="T9" s="96"/>
      <c r="U9" s="22"/>
      <c r="V9" s="22"/>
      <c r="W9" s="22"/>
      <c r="X9" s="22"/>
      <c r="Y9" s="22"/>
      <c r="Z9" s="22"/>
      <c r="AA9" s="22"/>
      <c r="AB9" s="22"/>
      <c r="AC9" s="22"/>
      <c r="AD9" s="22"/>
      <c r="AE9" s="22"/>
      <c r="AF9" s="22"/>
      <c r="AG9" s="22"/>
      <c r="AH9" s="22"/>
      <c r="AI9" s="22"/>
    </row>
    <row r="10" spans="1:36">
      <c r="B10" s="97" t="s">
        <v>96</v>
      </c>
      <c r="C10" s="148" t="s">
        <v>6</v>
      </c>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row>
    <row r="11" spans="1:36">
      <c r="C11" s="98" t="s">
        <v>7</v>
      </c>
      <c r="D11" s="205" t="s">
        <v>8</v>
      </c>
      <c r="E11" s="205"/>
      <c r="F11" s="205"/>
      <c r="G11" s="205"/>
      <c r="H11" s="205"/>
      <c r="I11" s="205"/>
      <c r="J11" s="205"/>
      <c r="K11" s="98" t="s">
        <v>9</v>
      </c>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row>
    <row r="12" spans="1:36">
      <c r="C12" s="30" t="s">
        <v>11</v>
      </c>
      <c r="D12" s="30" t="s">
        <v>12</v>
      </c>
      <c r="K12" s="30" t="s">
        <v>9</v>
      </c>
      <c r="L12" s="203"/>
      <c r="M12" s="203"/>
      <c r="N12" s="203"/>
      <c r="O12" s="203"/>
      <c r="P12" s="203"/>
      <c r="Q12" s="203"/>
      <c r="R12" s="203"/>
      <c r="S12" s="99"/>
      <c r="T12" s="204"/>
      <c r="U12" s="204"/>
      <c r="V12" s="204"/>
      <c r="W12" s="30" t="s">
        <v>13</v>
      </c>
      <c r="X12" s="204"/>
      <c r="Y12" s="204"/>
      <c r="Z12" s="204"/>
    </row>
    <row r="13" spans="1:36">
      <c r="B13" s="92" t="s">
        <v>14</v>
      </c>
      <c r="L13" s="203"/>
      <c r="M13" s="203"/>
      <c r="N13" s="203"/>
      <c r="O13" s="203"/>
      <c r="P13" s="203"/>
      <c r="Q13" s="203"/>
      <c r="R13" s="203"/>
      <c r="S13" s="99"/>
      <c r="T13" s="204"/>
      <c r="U13" s="204"/>
      <c r="V13" s="204"/>
      <c r="W13" s="30" t="s">
        <v>13</v>
      </c>
      <c r="X13" s="204"/>
      <c r="Y13" s="204"/>
      <c r="Z13" s="204"/>
    </row>
    <row r="14" spans="1:36">
      <c r="B14" s="92"/>
      <c r="C14" s="30" t="s">
        <v>15</v>
      </c>
      <c r="D14" s="148" t="s">
        <v>16</v>
      </c>
      <c r="E14" s="148"/>
      <c r="F14" s="148"/>
      <c r="G14" s="148"/>
      <c r="H14" s="148"/>
      <c r="I14" s="148"/>
      <c r="J14" s="148"/>
      <c r="K14" s="30" t="s">
        <v>9</v>
      </c>
      <c r="L14" s="198" t="s">
        <v>17</v>
      </c>
      <c r="M14" s="198"/>
      <c r="N14" s="198"/>
      <c r="O14" s="198"/>
      <c r="P14" s="199"/>
      <c r="Q14" s="199"/>
      <c r="R14" s="199"/>
      <c r="S14" s="199"/>
      <c r="T14" s="199"/>
      <c r="U14" s="199"/>
      <c r="V14" s="199"/>
      <c r="W14" s="199"/>
      <c r="X14" s="199"/>
      <c r="Y14" s="199"/>
      <c r="Z14" s="199"/>
      <c r="AA14" s="199"/>
      <c r="AB14" s="199"/>
      <c r="AC14" s="199"/>
      <c r="AD14" s="199"/>
      <c r="AE14" s="199"/>
      <c r="AF14" s="199"/>
      <c r="AG14" s="199"/>
      <c r="AH14" s="199"/>
      <c r="AI14" s="199"/>
      <c r="AJ14" s="199"/>
    </row>
    <row r="15" spans="1:36">
      <c r="B15" s="92"/>
      <c r="L15" s="198" t="s">
        <v>19</v>
      </c>
      <c r="M15" s="198"/>
      <c r="N15" s="198"/>
      <c r="O15" s="198"/>
      <c r="P15" s="199"/>
      <c r="Q15" s="199"/>
      <c r="R15" s="199"/>
      <c r="S15" s="199"/>
      <c r="T15" s="199"/>
      <c r="U15" s="199"/>
      <c r="V15" s="199"/>
      <c r="W15" s="199"/>
      <c r="X15" s="199"/>
      <c r="Y15" s="199"/>
      <c r="Z15" s="199"/>
      <c r="AA15" s="199"/>
      <c r="AB15" s="199"/>
      <c r="AC15" s="199"/>
      <c r="AD15" s="199"/>
      <c r="AE15" s="199"/>
      <c r="AF15" s="199"/>
      <c r="AG15" s="199"/>
      <c r="AH15" s="199"/>
      <c r="AI15" s="199"/>
      <c r="AJ15" s="199"/>
    </row>
    <row r="16" spans="1:36">
      <c r="B16" s="92"/>
      <c r="C16" s="30" t="s">
        <v>21</v>
      </c>
      <c r="D16" s="148" t="s">
        <v>22</v>
      </c>
      <c r="E16" s="148"/>
      <c r="F16" s="148"/>
      <c r="G16" s="148"/>
      <c r="H16" s="148"/>
      <c r="I16" s="148"/>
      <c r="J16" s="148"/>
      <c r="K16" s="30" t="s">
        <v>9</v>
      </c>
      <c r="L16" s="200" t="s">
        <v>23</v>
      </c>
      <c r="M16" s="200"/>
      <c r="N16" s="200"/>
      <c r="O16" s="201"/>
      <c r="P16" s="201"/>
      <c r="Q16" s="201"/>
      <c r="R16" s="201"/>
      <c r="S16" s="201"/>
      <c r="T16" s="201"/>
      <c r="U16" s="201"/>
      <c r="V16" s="201"/>
      <c r="W16" s="200" t="s">
        <v>25</v>
      </c>
      <c r="X16" s="200"/>
      <c r="Y16" s="200"/>
      <c r="Z16" s="202"/>
      <c r="AA16" s="202"/>
      <c r="AB16" s="202"/>
      <c r="AC16" s="202"/>
      <c r="AD16" s="202"/>
      <c r="AE16" s="202"/>
      <c r="AF16" s="202"/>
      <c r="AG16" s="202"/>
      <c r="AH16" s="202"/>
      <c r="AI16" s="202"/>
    </row>
    <row r="17" spans="2:35">
      <c r="B17" s="92"/>
      <c r="L17" s="195" t="s">
        <v>27</v>
      </c>
      <c r="M17" s="195"/>
      <c r="N17" s="195"/>
      <c r="O17" s="196"/>
      <c r="P17" s="196"/>
      <c r="Q17" s="196"/>
      <c r="R17" s="196"/>
      <c r="S17" s="196"/>
      <c r="T17" s="196"/>
      <c r="U17" s="196"/>
      <c r="V17" s="196"/>
      <c r="W17" s="195" t="s">
        <v>28</v>
      </c>
      <c r="X17" s="195"/>
      <c r="Y17" s="195"/>
      <c r="Z17" s="197"/>
      <c r="AA17" s="197"/>
      <c r="AB17" s="197"/>
      <c r="AC17" s="197"/>
      <c r="AD17" s="197"/>
      <c r="AE17" s="197"/>
      <c r="AF17" s="197"/>
      <c r="AG17" s="197"/>
      <c r="AH17" s="197"/>
      <c r="AI17" s="197"/>
    </row>
    <row r="18" spans="2:35">
      <c r="B18" s="92"/>
      <c r="L18" s="195" t="s">
        <v>29</v>
      </c>
      <c r="M18" s="195"/>
      <c r="N18" s="195"/>
      <c r="O18" s="196"/>
      <c r="P18" s="196"/>
      <c r="Q18" s="196"/>
      <c r="R18" s="196"/>
      <c r="S18" s="196"/>
      <c r="T18" s="196"/>
      <c r="U18" s="196"/>
      <c r="V18" s="196"/>
      <c r="W18" s="195" t="s">
        <v>30</v>
      </c>
      <c r="X18" s="195"/>
      <c r="Y18" s="195"/>
      <c r="Z18" s="197"/>
      <c r="AA18" s="197"/>
      <c r="AB18" s="197"/>
      <c r="AC18" s="197"/>
      <c r="AD18" s="197"/>
      <c r="AE18" s="197"/>
      <c r="AF18" s="197"/>
      <c r="AG18" s="197"/>
      <c r="AH18" s="197"/>
      <c r="AI18" s="197"/>
    </row>
    <row r="19" spans="2:35">
      <c r="B19" s="92"/>
      <c r="C19" s="30" t="s">
        <v>31</v>
      </c>
    </row>
    <row r="20" spans="2:35">
      <c r="D20" s="193" t="s">
        <v>32</v>
      </c>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00"/>
    </row>
    <row r="21" spans="2:35">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00"/>
    </row>
    <row r="22" spans="2:35">
      <c r="B22" s="92"/>
      <c r="C22" s="30" t="s">
        <v>33</v>
      </c>
    </row>
    <row r="23" spans="2:35">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row>
    <row r="24" spans="2:35">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row>
    <row r="25" spans="2:35">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row>
    <row r="26" spans="2:35">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row>
    <row r="27" spans="2:35">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row>
    <row r="28" spans="2:35">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row>
    <row r="29" spans="2:35">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row>
    <row r="30" spans="2:35" s="1" customFormat="1"/>
    <row r="31" spans="2:35">
      <c r="B31" s="97" t="s">
        <v>97</v>
      </c>
      <c r="C31" s="148" t="s">
        <v>35</v>
      </c>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row>
    <row r="32" spans="2:35">
      <c r="C32" s="184" t="s">
        <v>98</v>
      </c>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I32" s="100"/>
    </row>
    <row r="33" spans="1:35">
      <c r="AH33" s="101"/>
      <c r="AI33" s="100"/>
    </row>
    <row r="34" spans="1:35">
      <c r="B34" s="97" t="s">
        <v>99</v>
      </c>
      <c r="C34" s="148" t="s">
        <v>37</v>
      </c>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row>
    <row r="35" spans="1:35">
      <c r="C35" s="192" t="s">
        <v>38</v>
      </c>
      <c r="D35" s="192"/>
      <c r="E35" s="192"/>
      <c r="F35" s="192"/>
      <c r="G35" s="192"/>
      <c r="H35" s="192"/>
      <c r="I35" s="192"/>
      <c r="J35" s="183">
        <f>SUM(M36:P37)</f>
        <v>0</v>
      </c>
      <c r="K35" s="183"/>
      <c r="L35" s="183"/>
      <c r="M35" s="183"/>
      <c r="N35" s="188" t="s">
        <v>39</v>
      </c>
      <c r="O35" s="188"/>
      <c r="P35" s="188"/>
      <c r="Q35" s="188"/>
      <c r="R35" s="188"/>
      <c r="S35" s="188"/>
      <c r="T35" s="188"/>
      <c r="U35" s="188"/>
      <c r="V35" s="189">
        <f>SUM(V36:Y37)</f>
        <v>0</v>
      </c>
      <c r="W35" s="189"/>
      <c r="X35" s="189"/>
      <c r="Y35" s="189"/>
      <c r="Z35" s="188" t="s">
        <v>40</v>
      </c>
      <c r="AA35" s="188"/>
      <c r="AB35" s="188"/>
      <c r="AC35" s="188"/>
      <c r="AD35" s="188"/>
      <c r="AE35" s="189">
        <f>SUM(AE36:AH37)</f>
        <v>0</v>
      </c>
      <c r="AF35" s="189"/>
      <c r="AG35" s="189"/>
      <c r="AH35" s="189"/>
    </row>
    <row r="36" spans="1:35">
      <c r="D36" s="190" t="s">
        <v>41</v>
      </c>
      <c r="E36" s="190"/>
      <c r="F36" s="190"/>
      <c r="G36" s="187" t="s">
        <v>42</v>
      </c>
      <c r="H36" s="187"/>
      <c r="I36" s="187"/>
      <c r="J36" s="187"/>
      <c r="K36" s="187"/>
      <c r="L36" s="187"/>
      <c r="M36" s="191"/>
      <c r="N36" s="191"/>
      <c r="O36" s="191"/>
      <c r="P36" s="191"/>
      <c r="Q36" s="187" t="s">
        <v>43</v>
      </c>
      <c r="R36" s="187"/>
      <c r="S36" s="187"/>
      <c r="T36" s="187"/>
      <c r="U36" s="187"/>
      <c r="V36" s="191"/>
      <c r="W36" s="191"/>
      <c r="X36" s="191"/>
      <c r="Y36" s="191"/>
      <c r="Z36" s="188" t="s">
        <v>40</v>
      </c>
      <c r="AA36" s="188"/>
      <c r="AB36" s="188"/>
      <c r="AC36" s="188"/>
      <c r="AD36" s="188"/>
      <c r="AE36" s="183">
        <f>M36-V36</f>
        <v>0</v>
      </c>
      <c r="AF36" s="183"/>
      <c r="AG36" s="183"/>
      <c r="AH36" s="183"/>
      <c r="AI36" s="100"/>
    </row>
    <row r="37" spans="1:35">
      <c r="C37" s="102"/>
      <c r="D37" s="186" t="s">
        <v>44</v>
      </c>
      <c r="E37" s="186"/>
      <c r="F37" s="186"/>
      <c r="G37" s="187" t="s">
        <v>42</v>
      </c>
      <c r="H37" s="187"/>
      <c r="I37" s="187"/>
      <c r="J37" s="187"/>
      <c r="K37" s="187"/>
      <c r="L37" s="187"/>
      <c r="M37" s="183">
        <f>SUM('A(車)'!$L$23,'B(車)'!$L$23,'C(車)'!$L$23)</f>
        <v>0</v>
      </c>
      <c r="N37" s="183"/>
      <c r="O37" s="183"/>
      <c r="P37" s="183"/>
      <c r="Q37" s="187" t="s">
        <v>43</v>
      </c>
      <c r="R37" s="187"/>
      <c r="S37" s="187"/>
      <c r="T37" s="187"/>
      <c r="U37" s="187"/>
      <c r="V37" s="183">
        <f>SUM('A(車)'!$P$23,'B(車)'!$P$23,'C(車)'!$P$23)</f>
        <v>0</v>
      </c>
      <c r="W37" s="183"/>
      <c r="X37" s="183"/>
      <c r="Y37" s="183"/>
      <c r="Z37" s="188" t="s">
        <v>40</v>
      </c>
      <c r="AA37" s="188"/>
      <c r="AB37" s="188"/>
      <c r="AC37" s="188"/>
      <c r="AD37" s="188"/>
      <c r="AE37" s="183">
        <f>M37-V37</f>
        <v>0</v>
      </c>
      <c r="AF37" s="183"/>
      <c r="AG37" s="183"/>
      <c r="AH37" s="183"/>
    </row>
    <row r="38" spans="1:35">
      <c r="D38" s="184" t="s">
        <v>45</v>
      </c>
      <c r="E38" s="18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00"/>
    </row>
    <row r="39" spans="1:35">
      <c r="D39" s="184" t="s">
        <v>100</v>
      </c>
      <c r="E39" s="184"/>
      <c r="F39" s="184"/>
      <c r="G39" s="184"/>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00"/>
    </row>
    <row r="40" spans="1:35">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row>
    <row r="41" spans="1:35">
      <c r="A41" s="185" t="s">
        <v>47</v>
      </c>
      <c r="B41" s="185"/>
      <c r="C41" s="184" t="s">
        <v>48</v>
      </c>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row>
    <row r="42" spans="1:35">
      <c r="C42" s="184"/>
      <c r="D42" s="184"/>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row>
  </sheetData>
  <sheetProtection sheet="1" selectLockedCells="1"/>
  <mergeCells count="62">
    <mergeCell ref="U8:AI8"/>
    <mergeCell ref="A1:AI1"/>
    <mergeCell ref="B2:L2"/>
    <mergeCell ref="M2:T2"/>
    <mergeCell ref="A4:AI4"/>
    <mergeCell ref="U6:AI7"/>
    <mergeCell ref="C10:AI10"/>
    <mergeCell ref="D11:J11"/>
    <mergeCell ref="L11:AI11"/>
    <mergeCell ref="L12:R12"/>
    <mergeCell ref="T12:V12"/>
    <mergeCell ref="X12:Z12"/>
    <mergeCell ref="L13:R13"/>
    <mergeCell ref="T13:V13"/>
    <mergeCell ref="X13:Z13"/>
    <mergeCell ref="D14:J14"/>
    <mergeCell ref="L14:O14"/>
    <mergeCell ref="P14:AJ14"/>
    <mergeCell ref="L15:O15"/>
    <mergeCell ref="P15:AJ15"/>
    <mergeCell ref="D16:J16"/>
    <mergeCell ref="L16:N16"/>
    <mergeCell ref="O16:V16"/>
    <mergeCell ref="W16:Y16"/>
    <mergeCell ref="Z16:AI16"/>
    <mergeCell ref="L17:N17"/>
    <mergeCell ref="O17:V17"/>
    <mergeCell ref="W17:Y17"/>
    <mergeCell ref="Z17:AI17"/>
    <mergeCell ref="L18:N18"/>
    <mergeCell ref="O18:V18"/>
    <mergeCell ref="W18:Y18"/>
    <mergeCell ref="Z18:AI18"/>
    <mergeCell ref="D20:AH21"/>
    <mergeCell ref="D23:AI29"/>
    <mergeCell ref="C31:AI31"/>
    <mergeCell ref="C32:AG32"/>
    <mergeCell ref="C34:AI34"/>
    <mergeCell ref="AE35:AH35"/>
    <mergeCell ref="D36:F36"/>
    <mergeCell ref="G36:L36"/>
    <mergeCell ref="M36:P36"/>
    <mergeCell ref="Q36:U36"/>
    <mergeCell ref="V36:Y36"/>
    <mergeCell ref="Z36:AD36"/>
    <mergeCell ref="AE36:AH36"/>
    <mergeCell ref="C35:I35"/>
    <mergeCell ref="J35:M35"/>
    <mergeCell ref="N35:U35"/>
    <mergeCell ref="V35:Y35"/>
    <mergeCell ref="Z35:AD35"/>
    <mergeCell ref="AE37:AH37"/>
    <mergeCell ref="D38:AH38"/>
    <mergeCell ref="D39:AH39"/>
    <mergeCell ref="A41:B41"/>
    <mergeCell ref="C41:AI42"/>
    <mergeCell ref="D37:F37"/>
    <mergeCell ref="G37:L37"/>
    <mergeCell ref="M37:P37"/>
    <mergeCell ref="Q37:U37"/>
    <mergeCell ref="V37:Y37"/>
    <mergeCell ref="Z37:AD37"/>
  </mergeCells>
  <phoneticPr fontId="5"/>
  <conditionalFormatting sqref="L11:AJ11">
    <cfRule type="containsBlanks" dxfId="9" priority="1">
      <formula>LEN(TRIM(L11))=0</formula>
    </cfRule>
  </conditionalFormatting>
  <conditionalFormatting sqref="M2:T2 L12:R13 T12:V13 X12:Z13 O16:V18 Z16:Z18 D20:AH21 D23:AI29 M36:P36 V36:Y36">
    <cfRule type="containsBlanks" dxfId="8" priority="4">
      <formula>LEN(TRIM(D2))=0</formula>
    </cfRule>
  </conditionalFormatting>
  <conditionalFormatting sqref="P14:AI15">
    <cfRule type="containsBlanks" dxfId="7" priority="2">
      <formula>LEN(TRIM(P14))=0</formula>
    </cfRule>
  </conditionalFormatting>
  <conditionalFormatting sqref="U6 U8">
    <cfRule type="containsBlanks" dxfId="6" priority="3">
      <formula>LEN(TRIM(U6))=0</formula>
    </cfRule>
  </conditionalFormatting>
  <dataValidations count="1">
    <dataValidation type="list" allowBlank="1" showInputMessage="1" showErrorMessage="1" sqref="M2:T2" xr:uid="{B0ED650B-18D4-41A1-84B8-EBEEEB16769A}">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A628309-D608-45DA-8577-423D50B255C1}">
          <x14:formula1>
            <xm:f>'(参考)宿泊料等'!$B$3:$B$25</xm:f>
          </x14:formula1>
          <xm:sqref>O16:O18 P17:S18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EBD9D-3626-44DE-B227-DBF7E6381DBF}">
  <sheetPr>
    <tabColor rgb="FFFFFF00"/>
    <pageSetUpPr fitToPage="1"/>
  </sheetPr>
  <dimension ref="A1:AI50"/>
  <sheetViews>
    <sheetView showZeros="0" view="pageBreakPreview" zoomScale="90" zoomScaleNormal="70" zoomScaleSheetLayoutView="90" workbookViewId="0">
      <selection activeCell="I5" sqref="I5:J5"/>
    </sheetView>
  </sheetViews>
  <sheetFormatPr defaultColWidth="2.5703125" defaultRowHeight="30" customHeight="1"/>
  <cols>
    <col min="1" max="1" width="7.85546875" style="1" bestFit="1" customWidth="1"/>
    <col min="2" max="2" width="7.7109375" style="1" bestFit="1" customWidth="1"/>
    <col min="3" max="3" width="4.28515625" style="3" bestFit="1" customWidth="1"/>
    <col min="4" max="4" width="7.7109375" style="1" bestFit="1" customWidth="1"/>
    <col min="5" max="5" width="10.7109375" style="1" customWidth="1"/>
    <col min="6" max="6" width="18.7109375" style="1" customWidth="1"/>
    <col min="7" max="7" width="10.7109375" style="1" customWidth="1"/>
    <col min="8" max="8" width="18.7109375" style="1" customWidth="1"/>
    <col min="9" max="9" width="8.85546875" style="1" customWidth="1"/>
    <col min="10" max="10" width="8.85546875" style="3" customWidth="1"/>
    <col min="11" max="11" width="9.28515625" style="3" bestFit="1" customWidth="1"/>
    <col min="12" max="17" width="10" style="1" customWidth="1"/>
    <col min="18" max="16384" width="2.5703125" style="1"/>
  </cols>
  <sheetData>
    <row r="1" spans="1:35" ht="15.75">
      <c r="A1" s="174" t="s">
        <v>49</v>
      </c>
      <c r="B1" s="174"/>
      <c r="C1" s="174"/>
      <c r="D1" s="174"/>
      <c r="E1" s="174"/>
      <c r="F1" s="174"/>
      <c r="G1" s="2"/>
      <c r="H1" s="2"/>
      <c r="I1" s="2"/>
      <c r="J1" s="2"/>
      <c r="K1" s="2"/>
      <c r="L1" s="2"/>
      <c r="M1" s="175">
        <f>'報告書(車)'!U6</f>
        <v>0</v>
      </c>
      <c r="N1" s="175"/>
      <c r="O1" s="175"/>
      <c r="P1" s="175"/>
      <c r="Q1" s="175"/>
    </row>
    <row r="2" spans="1:35" s="30" customFormat="1" ht="15" customHeight="1">
      <c r="A2" s="29" t="s">
        <v>50</v>
      </c>
      <c r="B2" s="29"/>
      <c r="C2" s="29"/>
      <c r="D2" s="29"/>
      <c r="E2" s="217">
        <f>'報告書(車)'!$M$2</f>
        <v>0</v>
      </c>
      <c r="F2" s="217"/>
      <c r="G2" s="29"/>
      <c r="H2" s="29"/>
      <c r="I2" s="29"/>
      <c r="J2" s="29"/>
      <c r="K2" s="29"/>
      <c r="L2" s="29"/>
      <c r="M2" s="29"/>
      <c r="N2" s="29"/>
      <c r="O2" s="29"/>
      <c r="P2" s="29"/>
      <c r="Q2" s="29"/>
      <c r="R2" s="29"/>
      <c r="S2" s="29"/>
      <c r="T2" s="29"/>
      <c r="U2" s="29"/>
      <c r="V2" s="29"/>
      <c r="W2" s="29"/>
      <c r="X2" s="29"/>
      <c r="Y2" s="29"/>
      <c r="Z2" s="29"/>
      <c r="AA2" s="29"/>
      <c r="AB2" s="29"/>
      <c r="AC2" s="29"/>
      <c r="AD2" s="29"/>
      <c r="AE2" s="29"/>
    </row>
    <row r="3" spans="1:35" ht="16.5" thickBot="1">
      <c r="A3" s="177" t="s">
        <v>101</v>
      </c>
      <c r="B3" s="177"/>
      <c r="C3" s="177"/>
      <c r="D3" s="177"/>
      <c r="E3" s="177"/>
      <c r="F3" s="177"/>
      <c r="G3" s="177"/>
      <c r="H3" s="177"/>
      <c r="I3" s="177"/>
      <c r="J3" s="177"/>
      <c r="K3" s="177"/>
      <c r="L3" s="177"/>
      <c r="M3" s="177"/>
      <c r="N3" s="177"/>
      <c r="O3" s="177"/>
      <c r="P3" s="177"/>
      <c r="Q3" s="177"/>
    </row>
    <row r="4" spans="1:35" ht="30" customHeight="1">
      <c r="E4" s="31"/>
      <c r="I4" s="181" t="s">
        <v>52</v>
      </c>
      <c r="J4" s="182"/>
      <c r="K4" s="32"/>
      <c r="L4" s="178" t="s">
        <v>53</v>
      </c>
      <c r="M4" s="179"/>
      <c r="N4" s="180"/>
      <c r="O4" s="178" t="s">
        <v>102</v>
      </c>
      <c r="P4" s="179"/>
      <c r="Q4" s="180"/>
    </row>
    <row r="5" spans="1:35" ht="30" customHeight="1" thickBot="1">
      <c r="A5" s="33" t="s">
        <v>55</v>
      </c>
      <c r="B5" s="163">
        <f>'報告書(車)'!$Z$16</f>
        <v>0</v>
      </c>
      <c r="C5" s="163"/>
      <c r="D5" s="163"/>
      <c r="E5" s="22"/>
      <c r="I5" s="224"/>
      <c r="J5" s="225"/>
      <c r="K5" s="34"/>
      <c r="L5" s="35" t="s">
        <v>56</v>
      </c>
      <c r="M5" s="213" t="str">
        <f>IF(J21&lt;8,"",J21*(IF(I5&lt;37,I5,37)))</f>
        <v/>
      </c>
      <c r="N5" s="214"/>
      <c r="O5" s="35" t="s">
        <v>56</v>
      </c>
      <c r="P5" s="215" t="str">
        <f>M5</f>
        <v/>
      </c>
      <c r="Q5" s="216"/>
    </row>
    <row r="6" spans="1:35" ht="30" customHeight="1" thickBot="1">
      <c r="A6" s="33" t="s">
        <v>57</v>
      </c>
      <c r="B6" s="163">
        <f>'報告書(車)'!$O$16</f>
        <v>0</v>
      </c>
      <c r="C6" s="163"/>
      <c r="D6" s="163"/>
      <c r="E6" s="22"/>
      <c r="F6" s="22"/>
      <c r="G6" s="22"/>
      <c r="H6" s="22"/>
      <c r="I6" s="22"/>
      <c r="J6" s="34"/>
      <c r="K6" s="34"/>
      <c r="L6" s="166" t="s">
        <v>58</v>
      </c>
      <c r="M6" s="167"/>
      <c r="N6" s="36" t="s">
        <v>59</v>
      </c>
      <c r="O6" s="166" t="s">
        <v>58</v>
      </c>
      <c r="P6" s="167"/>
      <c r="Q6" s="36" t="s">
        <v>59</v>
      </c>
    </row>
    <row r="7" spans="1:35" ht="30" customHeight="1">
      <c r="A7" s="37" t="s">
        <v>60</v>
      </c>
      <c r="B7" s="38" t="s">
        <v>61</v>
      </c>
      <c r="C7" s="39" t="s">
        <v>62</v>
      </c>
      <c r="D7" s="40" t="s">
        <v>63</v>
      </c>
      <c r="E7" s="41" t="s">
        <v>64</v>
      </c>
      <c r="F7" s="41" t="s">
        <v>65</v>
      </c>
      <c r="G7" s="42" t="s">
        <v>66</v>
      </c>
      <c r="H7" s="41" t="s">
        <v>65</v>
      </c>
      <c r="I7" s="41" t="s">
        <v>67</v>
      </c>
      <c r="J7" s="43" t="s">
        <v>68</v>
      </c>
      <c r="K7" s="38" t="s">
        <v>69</v>
      </c>
      <c r="L7" s="44" t="s">
        <v>70</v>
      </c>
      <c r="M7" s="45" t="s">
        <v>71</v>
      </c>
      <c r="N7" s="46" t="s">
        <v>72</v>
      </c>
      <c r="O7" s="44" t="s">
        <v>70</v>
      </c>
      <c r="P7" s="45" t="s">
        <v>71</v>
      </c>
      <c r="Q7" s="46" t="s">
        <v>72</v>
      </c>
    </row>
    <row r="8" spans="1:35" s="57" customFormat="1" ht="15.75">
      <c r="A8" s="47"/>
      <c r="B8" s="48"/>
      <c r="C8" s="49"/>
      <c r="D8" s="50"/>
      <c r="E8" s="51"/>
      <c r="F8" s="51"/>
      <c r="G8" s="52"/>
      <c r="H8" s="51"/>
      <c r="I8" s="51"/>
      <c r="J8" s="53" t="s">
        <v>73</v>
      </c>
      <c r="K8" s="48"/>
      <c r="L8" s="47" t="s">
        <v>74</v>
      </c>
      <c r="M8" s="54" t="s">
        <v>75</v>
      </c>
      <c r="N8" s="55" t="s">
        <v>75</v>
      </c>
      <c r="O8" s="47" t="s">
        <v>74</v>
      </c>
      <c r="P8" s="54" t="s">
        <v>75</v>
      </c>
      <c r="Q8" s="56" t="s">
        <v>75</v>
      </c>
      <c r="AI8"/>
    </row>
    <row r="9" spans="1:35" ht="30" customHeight="1">
      <c r="A9" s="103"/>
      <c r="B9" s="104"/>
      <c r="C9" s="60" t="s">
        <v>76</v>
      </c>
      <c r="D9" s="105"/>
      <c r="E9" s="106"/>
      <c r="F9" s="106"/>
      <c r="G9" s="106"/>
      <c r="H9" s="106"/>
      <c r="I9" s="106"/>
      <c r="J9" s="107"/>
      <c r="K9" s="108"/>
      <c r="L9" s="65" t="str">
        <f t="shared" ref="L9:L20" si="0">IF(I9="","",1)</f>
        <v/>
      </c>
      <c r="M9" s="109"/>
      <c r="N9" s="110"/>
      <c r="O9" s="65" t="str">
        <f t="shared" ref="O9:O20" si="1">L9</f>
        <v/>
      </c>
      <c r="P9" s="68" t="str">
        <f>IF(OR(I9="東京都特別区",I9="横浜市",I9="川崎市",I9="相模原市",I9="千葉市",I9="さいたま市",I9="名古屋市",I9="京都市",I9="大阪市",I9="堺市",I9="神戸市",I9="広島市",I9="福岡市"),IF(O9=1,MIN(M9,VLOOKUP($B$6,'(参考)宿泊料等'!$B:$I,3,FALSE)),""),IF(O9=1,MIN(M9,VLOOKUP($B$6,'(参考)宿泊料等'!$B:$I,4,FALSE)),""))</f>
        <v/>
      </c>
      <c r="Q9" s="69">
        <f t="shared" ref="Q9:Q20" si="2">N9</f>
        <v>0</v>
      </c>
    </row>
    <row r="10" spans="1:35" ht="30" customHeight="1">
      <c r="A10" s="103"/>
      <c r="B10" s="111"/>
      <c r="C10" s="71" t="s">
        <v>76</v>
      </c>
      <c r="D10" s="112"/>
      <c r="E10" s="113"/>
      <c r="F10" s="106"/>
      <c r="G10" s="113"/>
      <c r="H10" s="113"/>
      <c r="I10" s="106"/>
      <c r="J10" s="114"/>
      <c r="K10" s="108"/>
      <c r="L10" s="75" t="str">
        <f t="shared" si="0"/>
        <v/>
      </c>
      <c r="M10" s="115"/>
      <c r="N10" s="116"/>
      <c r="O10" s="75" t="str">
        <f t="shared" si="1"/>
        <v/>
      </c>
      <c r="P10" s="68" t="str">
        <f>IF(OR(I10="東京都特別区",I10="横浜市",I10="川崎市",I10="相模原市",I10="千葉市",I10="さいたま市",I10="名古屋市",I10="京都市",I10="大阪市",I10="堺市",I10="神戸市",I10="広島市",I10="福岡市"),IF(O10=1,MIN(M10,VLOOKUP($B$6,'(参考)宿泊料等'!$B:$I,3,FALSE)),""),IF(O10=1,MIN(M10,VLOOKUP($B$6,'(参考)宿泊料等'!$B:$I,4,FALSE)),""))</f>
        <v/>
      </c>
      <c r="Q10" s="78">
        <f t="shared" si="2"/>
        <v>0</v>
      </c>
    </row>
    <row r="11" spans="1:35" ht="30" customHeight="1">
      <c r="A11" s="117"/>
      <c r="B11" s="111"/>
      <c r="C11" s="71" t="s">
        <v>76</v>
      </c>
      <c r="D11" s="112"/>
      <c r="E11" s="113"/>
      <c r="F11" s="113"/>
      <c r="G11" s="118"/>
      <c r="H11" s="106"/>
      <c r="I11" s="106"/>
      <c r="J11" s="119"/>
      <c r="K11" s="108"/>
      <c r="L11" s="75" t="str">
        <f t="shared" si="0"/>
        <v/>
      </c>
      <c r="M11" s="115"/>
      <c r="N11" s="116"/>
      <c r="O11" s="75" t="str">
        <f t="shared" si="1"/>
        <v/>
      </c>
      <c r="P11" s="68" t="str">
        <f>IF(OR(I11="東京都特別区",I11="横浜市",I11="川崎市",I11="相模原市",I11="千葉市",I11="さいたま市",I11="名古屋市",I11="京都市",I11="大阪市",I11="堺市",I11="神戸市",I11="広島市",I11="福岡市"),IF(O11=1,MIN(M11,VLOOKUP($B$6,'(参考)宿泊料等'!$B:$I,3,FALSE)),""),IF(O11=1,MIN(M11,VLOOKUP($B$6,'(参考)宿泊料等'!$B:$I,4,FALSE)),""))</f>
        <v/>
      </c>
      <c r="Q11" s="78">
        <f t="shared" si="2"/>
        <v>0</v>
      </c>
    </row>
    <row r="12" spans="1:35" ht="30" customHeight="1">
      <c r="A12" s="117"/>
      <c r="B12" s="111"/>
      <c r="C12" s="71" t="s">
        <v>62</v>
      </c>
      <c r="D12" s="112"/>
      <c r="E12" s="113"/>
      <c r="F12" s="113"/>
      <c r="G12" s="118"/>
      <c r="H12" s="118"/>
      <c r="I12" s="106"/>
      <c r="J12" s="114"/>
      <c r="K12" s="108"/>
      <c r="L12" s="75" t="str">
        <f t="shared" si="0"/>
        <v/>
      </c>
      <c r="M12" s="115"/>
      <c r="N12" s="116"/>
      <c r="O12" s="75" t="str">
        <f t="shared" si="1"/>
        <v/>
      </c>
      <c r="P12" s="68" t="str">
        <f>IF(OR(I12="東京都特別区",I12="横浜市",I12="川崎市",I12="相模原市",I12="千葉市",I12="さいたま市",I12="名古屋市",I12="京都市",I12="大阪市",I12="堺市",I12="神戸市",I12="広島市",I12="福岡市"),IF(O12=1,MIN(M12,VLOOKUP($B$6,'(参考)宿泊料等'!$B:$I,3,FALSE)),""),IF(O12=1,MIN(M12,VLOOKUP($B$6,'(参考)宿泊料等'!$B:$I,4,FALSE)),""))</f>
        <v/>
      </c>
      <c r="Q12" s="78">
        <f t="shared" si="2"/>
        <v>0</v>
      </c>
    </row>
    <row r="13" spans="1:35" ht="30" customHeight="1">
      <c r="A13" s="117"/>
      <c r="B13" s="111"/>
      <c r="C13" s="71" t="s">
        <v>62</v>
      </c>
      <c r="D13" s="112"/>
      <c r="E13" s="113"/>
      <c r="F13" s="113"/>
      <c r="G13" s="118"/>
      <c r="H13" s="118"/>
      <c r="I13" s="106"/>
      <c r="J13" s="114"/>
      <c r="K13" s="108"/>
      <c r="L13" s="75" t="str">
        <f t="shared" si="0"/>
        <v/>
      </c>
      <c r="M13" s="115"/>
      <c r="N13" s="116"/>
      <c r="O13" s="75" t="str">
        <f t="shared" si="1"/>
        <v/>
      </c>
      <c r="P13" s="68" t="str">
        <f>IF(OR(I13="東京都特別区",I13="横浜市",I13="川崎市",I13="相模原市",I13="千葉市",I13="さいたま市",I13="名古屋市",I13="京都市",I13="大阪市",I13="堺市",I13="神戸市",I13="広島市",I13="福岡市"),IF(O13=1,MIN(M13,VLOOKUP($B$6,'(参考)宿泊料等'!$B:$I,3,FALSE)),""),IF(O13=1,MIN(M13,VLOOKUP($B$6,'(参考)宿泊料等'!$B:$I,4,FALSE)),""))</f>
        <v/>
      </c>
      <c r="Q13" s="78">
        <f t="shared" si="2"/>
        <v>0</v>
      </c>
    </row>
    <row r="14" spans="1:35" ht="30" customHeight="1">
      <c r="A14" s="117"/>
      <c r="B14" s="111"/>
      <c r="C14" s="71" t="s">
        <v>62</v>
      </c>
      <c r="D14" s="112"/>
      <c r="E14" s="113"/>
      <c r="F14" s="113"/>
      <c r="G14" s="118"/>
      <c r="H14" s="118"/>
      <c r="I14" s="106"/>
      <c r="J14" s="114"/>
      <c r="K14" s="108"/>
      <c r="L14" s="75" t="str">
        <f t="shared" si="0"/>
        <v/>
      </c>
      <c r="M14" s="115"/>
      <c r="N14" s="116"/>
      <c r="O14" s="75" t="str">
        <f t="shared" si="1"/>
        <v/>
      </c>
      <c r="P14" s="68" t="str">
        <f>IF(OR(I14="東京都特別区",I14="横浜市",I14="川崎市",I14="相模原市",I14="千葉市",I14="さいたま市",I14="名古屋市",I14="京都市",I14="大阪市",I14="堺市",I14="神戸市",I14="広島市",I14="福岡市"),IF(O14=1,MIN(M14,VLOOKUP($B$6,'(参考)宿泊料等'!$B:$I,3,FALSE)),""),IF(O14=1,MIN(M14,VLOOKUP($B$6,'(参考)宿泊料等'!$B:$I,4,FALSE)),""))</f>
        <v/>
      </c>
      <c r="Q14" s="78">
        <f t="shared" si="2"/>
        <v>0</v>
      </c>
    </row>
    <row r="15" spans="1:35" ht="30" customHeight="1">
      <c r="A15" s="103"/>
      <c r="B15" s="111"/>
      <c r="C15" s="71" t="s">
        <v>76</v>
      </c>
      <c r="D15" s="112"/>
      <c r="E15" s="113"/>
      <c r="F15" s="106"/>
      <c r="G15" s="113"/>
      <c r="H15" s="113"/>
      <c r="I15" s="106"/>
      <c r="J15" s="114"/>
      <c r="K15" s="108"/>
      <c r="L15" s="75" t="str">
        <f t="shared" si="0"/>
        <v/>
      </c>
      <c r="M15" s="115"/>
      <c r="N15" s="116"/>
      <c r="O15" s="75" t="str">
        <f t="shared" si="1"/>
        <v/>
      </c>
      <c r="P15" s="68" t="str">
        <f>IF(OR(I15="東京都特別区",I15="横浜市",I15="川崎市",I15="相模原市",I15="千葉市",I15="さいたま市",I15="名古屋市",I15="京都市",I15="大阪市",I15="堺市",I15="神戸市",I15="広島市",I15="福岡市"),IF(O15=1,MIN(M15,VLOOKUP($B$6,'(参考)宿泊料等'!$B:$I,3,FALSE)),""),IF(O15=1,MIN(M15,VLOOKUP($B$6,'(参考)宿泊料等'!$B:$I,4,FALSE)),""))</f>
        <v/>
      </c>
      <c r="Q15" s="78">
        <f t="shared" si="2"/>
        <v>0</v>
      </c>
    </row>
    <row r="16" spans="1:35" ht="30" customHeight="1">
      <c r="A16" s="117"/>
      <c r="B16" s="111"/>
      <c r="C16" s="71" t="s">
        <v>76</v>
      </c>
      <c r="D16" s="112"/>
      <c r="E16" s="113"/>
      <c r="F16" s="113"/>
      <c r="G16" s="118"/>
      <c r="H16" s="106"/>
      <c r="I16" s="106"/>
      <c r="J16" s="119"/>
      <c r="K16" s="108"/>
      <c r="L16" s="75" t="str">
        <f t="shared" si="0"/>
        <v/>
      </c>
      <c r="M16" s="115"/>
      <c r="N16" s="116"/>
      <c r="O16" s="75" t="str">
        <f t="shared" si="1"/>
        <v/>
      </c>
      <c r="P16" s="68" t="str">
        <f>IF(OR(I16="東京都特別区",I16="横浜市",I16="川崎市",I16="相模原市",I16="千葉市",I16="さいたま市",I16="名古屋市",I16="京都市",I16="大阪市",I16="堺市",I16="神戸市",I16="広島市",I16="福岡市"),IF(O16=1,MIN(M16,VLOOKUP($B$6,'(参考)宿泊料等'!$B:$I,3,FALSE)),""),IF(O16=1,MIN(M16,VLOOKUP($B$6,'(参考)宿泊料等'!$B:$I,4,FALSE)),""))</f>
        <v/>
      </c>
      <c r="Q16" s="78">
        <f t="shared" si="2"/>
        <v>0</v>
      </c>
    </row>
    <row r="17" spans="1:32" ht="30" customHeight="1">
      <c r="A17" s="117"/>
      <c r="B17" s="111"/>
      <c r="C17" s="71" t="s">
        <v>62</v>
      </c>
      <c r="D17" s="112"/>
      <c r="E17" s="113"/>
      <c r="F17" s="113"/>
      <c r="G17" s="118"/>
      <c r="H17" s="118"/>
      <c r="I17" s="106"/>
      <c r="J17" s="114"/>
      <c r="K17" s="108"/>
      <c r="L17" s="75" t="str">
        <f t="shared" si="0"/>
        <v/>
      </c>
      <c r="M17" s="115"/>
      <c r="N17" s="116"/>
      <c r="O17" s="75" t="str">
        <f t="shared" si="1"/>
        <v/>
      </c>
      <c r="P17" s="68" t="str">
        <f>IF(OR(I17="東京都特別区",I17="横浜市",I17="川崎市",I17="相模原市",I17="千葉市",I17="さいたま市",I17="名古屋市",I17="京都市",I17="大阪市",I17="堺市",I17="神戸市",I17="広島市",I17="福岡市"),IF(O17=1,MIN(M17,VLOOKUP($B$6,'(参考)宿泊料等'!$B:$I,3,FALSE)),""),IF(O17=1,MIN(M17,VLOOKUP($B$6,'(参考)宿泊料等'!$B:$I,4,FALSE)),""))</f>
        <v/>
      </c>
      <c r="Q17" s="78">
        <f t="shared" si="2"/>
        <v>0</v>
      </c>
    </row>
    <row r="18" spans="1:32" ht="30" customHeight="1">
      <c r="A18" s="117"/>
      <c r="B18" s="111"/>
      <c r="C18" s="71" t="s">
        <v>62</v>
      </c>
      <c r="D18" s="112"/>
      <c r="E18" s="113"/>
      <c r="F18" s="113"/>
      <c r="G18" s="118"/>
      <c r="H18" s="118"/>
      <c r="I18" s="106"/>
      <c r="J18" s="114"/>
      <c r="K18" s="108"/>
      <c r="L18" s="75" t="str">
        <f t="shared" si="0"/>
        <v/>
      </c>
      <c r="M18" s="115"/>
      <c r="N18" s="116"/>
      <c r="O18" s="75" t="str">
        <f t="shared" si="1"/>
        <v/>
      </c>
      <c r="P18" s="68" t="str">
        <f>IF(OR(I18="東京都特別区",I18="横浜市",I18="川崎市",I18="相模原市",I18="千葉市",I18="さいたま市",I18="名古屋市",I18="京都市",I18="大阪市",I18="堺市",I18="神戸市",I18="広島市",I18="福岡市"),IF(O18=1,MIN(M18,VLOOKUP($B$6,'(参考)宿泊料等'!$B:$I,3,FALSE)),""),IF(O18=1,MIN(M18,VLOOKUP($B$6,'(参考)宿泊料等'!$B:$I,4,FALSE)),""))</f>
        <v/>
      </c>
      <c r="Q18" s="78">
        <f t="shared" si="2"/>
        <v>0</v>
      </c>
    </row>
    <row r="19" spans="1:32" ht="30" customHeight="1">
      <c r="A19" s="117"/>
      <c r="B19" s="111"/>
      <c r="C19" s="71" t="s">
        <v>62</v>
      </c>
      <c r="D19" s="112"/>
      <c r="E19" s="113"/>
      <c r="F19" s="113"/>
      <c r="G19" s="118"/>
      <c r="H19" s="118"/>
      <c r="I19" s="106"/>
      <c r="J19" s="114"/>
      <c r="K19" s="108"/>
      <c r="L19" s="75" t="str">
        <f t="shared" si="0"/>
        <v/>
      </c>
      <c r="M19" s="115"/>
      <c r="N19" s="116"/>
      <c r="O19" s="75" t="str">
        <f t="shared" si="1"/>
        <v/>
      </c>
      <c r="P19" s="68" t="str">
        <f>IF(OR(I19="東京都特別区",I19="横浜市",I19="川崎市",I19="相模原市",I19="千葉市",I19="さいたま市",I19="名古屋市",I19="京都市",I19="大阪市",I19="堺市",I19="神戸市",I19="広島市",I19="福岡市"),IF(O19=1,MIN(M19,VLOOKUP($B$6,'(参考)宿泊料等'!$B:$I,3,FALSE)),""),IF(O19=1,MIN(M19,VLOOKUP($B$6,'(参考)宿泊料等'!$B:$I,4,FALSE)),""))</f>
        <v/>
      </c>
      <c r="Q19" s="78">
        <f t="shared" si="2"/>
        <v>0</v>
      </c>
    </row>
    <row r="20" spans="1:32" ht="30" customHeight="1" thickBot="1">
      <c r="A20" s="117"/>
      <c r="B20" s="111"/>
      <c r="C20" s="71" t="s">
        <v>62</v>
      </c>
      <c r="D20" s="112"/>
      <c r="E20" s="113"/>
      <c r="F20" s="113"/>
      <c r="G20" s="113"/>
      <c r="H20" s="113"/>
      <c r="I20" s="106"/>
      <c r="J20" s="114"/>
      <c r="K20" s="108"/>
      <c r="L20" s="120" t="str">
        <f t="shared" si="0"/>
        <v/>
      </c>
      <c r="M20" s="121"/>
      <c r="N20" s="122"/>
      <c r="O20" s="120" t="str">
        <f t="shared" si="1"/>
        <v/>
      </c>
      <c r="P20" s="68" t="str">
        <f>IF(OR(I20="東京都特別区",I20="横浜市",I20="川崎市",I20="相模原市",I20="千葉市",I20="さいたま市",I20="名古屋市",I20="京都市",I20="大阪市",I20="堺市",I20="神戸市",I20="広島市",I20="福岡市"),IF(O20=1,MIN(M20,VLOOKUP($B$6,'(参考)宿泊料等'!$B:$I,3,FALSE)),""),IF(O20=1,MIN(M20,VLOOKUP($B$6,'(参考)宿泊料等'!$B:$I,4,FALSE)),""))</f>
        <v/>
      </c>
      <c r="Q20" s="123">
        <f t="shared" si="2"/>
        <v>0</v>
      </c>
    </row>
    <row r="21" spans="1:32" ht="30" customHeight="1" thickBot="1">
      <c r="A21" s="168" t="s">
        <v>87</v>
      </c>
      <c r="B21" s="169"/>
      <c r="C21" s="169"/>
      <c r="D21" s="169"/>
      <c r="E21" s="169"/>
      <c r="F21" s="169"/>
      <c r="G21" s="169"/>
      <c r="H21" s="170"/>
      <c r="I21" s="124"/>
      <c r="J21" s="83">
        <f>TRUNC(SUM(J9:J20),-0.1)</f>
        <v>0</v>
      </c>
      <c r="K21" s="125"/>
      <c r="L21" s="85">
        <f t="shared" ref="L21:Q21" si="3">SUM(L9:L20)</f>
        <v>0</v>
      </c>
      <c r="M21" s="86">
        <f t="shared" si="3"/>
        <v>0</v>
      </c>
      <c r="N21" s="87">
        <f t="shared" si="3"/>
        <v>0</v>
      </c>
      <c r="O21" s="85">
        <f t="shared" si="3"/>
        <v>0</v>
      </c>
      <c r="P21" s="86">
        <f t="shared" si="3"/>
        <v>0</v>
      </c>
      <c r="Q21" s="87">
        <f t="shared" si="3"/>
        <v>0</v>
      </c>
    </row>
    <row r="22" spans="1:32" ht="16.5" thickBot="1">
      <c r="A22" s="171" t="s">
        <v>88</v>
      </c>
      <c r="B22" s="171"/>
      <c r="C22" s="171"/>
      <c r="D22" s="171"/>
      <c r="E22" s="171"/>
      <c r="F22" s="171"/>
      <c r="G22" s="171"/>
      <c r="H22" s="171"/>
      <c r="I22" s="171"/>
      <c r="J22" s="171"/>
      <c r="K22" s="171"/>
      <c r="L22" s="88"/>
      <c r="M22" s="88"/>
      <c r="N22" s="88"/>
      <c r="O22" s="88"/>
      <c r="P22" s="88"/>
      <c r="Q22" s="88"/>
    </row>
    <row r="23" spans="1:32" ht="30" customHeight="1" thickBot="1">
      <c r="A23" s="22"/>
      <c r="B23" s="22"/>
      <c r="C23" s="34"/>
      <c r="D23" s="22"/>
      <c r="E23" s="22"/>
      <c r="F23" s="22"/>
      <c r="G23" s="22"/>
      <c r="J23" s="172" t="s">
        <v>89</v>
      </c>
      <c r="K23" s="173"/>
      <c r="L23" s="155">
        <f>SUM(M5,M21,N21)</f>
        <v>0</v>
      </c>
      <c r="M23" s="155"/>
      <c r="N23" s="154" t="s">
        <v>90</v>
      </c>
      <c r="O23" s="154"/>
      <c r="P23" s="155">
        <f>SUM(P5,P21,Q21)</f>
        <v>0</v>
      </c>
      <c r="Q23" s="156"/>
    </row>
    <row r="24" spans="1:32" ht="30" customHeight="1" thickBot="1">
      <c r="A24" s="22"/>
      <c r="B24" s="22"/>
      <c r="C24" s="34"/>
      <c r="D24" s="22"/>
      <c r="E24" s="22"/>
      <c r="F24" s="22"/>
      <c r="G24" s="22"/>
      <c r="H24" s="22"/>
      <c r="I24" s="22"/>
      <c r="J24" s="34"/>
      <c r="M24" s="89"/>
      <c r="N24" s="153" t="s">
        <v>91</v>
      </c>
      <c r="O24" s="154"/>
      <c r="P24" s="155">
        <f>IF(L23-P23&lt;0,"-",L23-P23)</f>
        <v>0</v>
      </c>
      <c r="Q24" s="156"/>
    </row>
    <row r="25" spans="1:32" ht="16.5" thickBot="1">
      <c r="A25" s="22"/>
      <c r="B25" s="22"/>
      <c r="C25" s="34"/>
      <c r="D25" s="22"/>
      <c r="E25" s="22"/>
      <c r="F25" s="22"/>
      <c r="G25" s="22"/>
      <c r="H25" s="22"/>
      <c r="I25" s="22"/>
      <c r="J25" s="34"/>
      <c r="K25" s="34"/>
      <c r="L25" s="89"/>
      <c r="M25" s="89"/>
      <c r="N25" s="89"/>
      <c r="O25" s="32"/>
      <c r="P25" s="32"/>
      <c r="Q25" s="90"/>
    </row>
    <row r="26" spans="1:32" ht="30" customHeight="1">
      <c r="A26" s="157" t="s">
        <v>92</v>
      </c>
      <c r="B26" s="158"/>
      <c r="C26" s="158"/>
      <c r="D26" s="158"/>
      <c r="E26" s="158"/>
      <c r="F26" s="158"/>
      <c r="G26" s="158"/>
      <c r="H26" s="158"/>
      <c r="I26" s="158"/>
      <c r="J26" s="158"/>
      <c r="K26" s="159"/>
      <c r="L26" s="158" t="s">
        <v>93</v>
      </c>
      <c r="M26" s="158"/>
      <c r="N26" s="158"/>
      <c r="O26" s="158"/>
      <c r="P26" s="158"/>
      <c r="Q26" s="159"/>
      <c r="AF26"/>
    </row>
    <row r="27" spans="1:32" ht="30" customHeight="1">
      <c r="A27" s="210"/>
      <c r="B27" s="211"/>
      <c r="C27" s="211"/>
      <c r="D27" s="211"/>
      <c r="E27" s="211"/>
      <c r="F27" s="211"/>
      <c r="G27" s="211"/>
      <c r="H27" s="211"/>
      <c r="I27" s="211"/>
      <c r="J27" s="211"/>
      <c r="K27" s="212"/>
      <c r="L27" s="211"/>
      <c r="M27" s="211"/>
      <c r="N27" s="211"/>
      <c r="O27" s="211"/>
      <c r="P27" s="211"/>
      <c r="Q27" s="212"/>
    </row>
    <row r="28" spans="1:32" ht="30" customHeight="1">
      <c r="A28" s="210"/>
      <c r="B28" s="211"/>
      <c r="C28" s="211"/>
      <c r="D28" s="211"/>
      <c r="E28" s="211"/>
      <c r="F28" s="211"/>
      <c r="G28" s="211"/>
      <c r="H28" s="211"/>
      <c r="I28" s="211"/>
      <c r="J28" s="211"/>
      <c r="K28" s="212"/>
      <c r="L28" s="211"/>
      <c r="M28" s="211"/>
      <c r="N28" s="211"/>
      <c r="O28" s="211"/>
      <c r="P28" s="211"/>
      <c r="Q28" s="212"/>
    </row>
    <row r="29" spans="1:32" ht="30" customHeight="1">
      <c r="A29" s="210"/>
      <c r="B29" s="211"/>
      <c r="C29" s="211"/>
      <c r="D29" s="211"/>
      <c r="E29" s="211"/>
      <c r="F29" s="211"/>
      <c r="G29" s="211"/>
      <c r="H29" s="211"/>
      <c r="I29" s="211"/>
      <c r="J29" s="211"/>
      <c r="K29" s="212"/>
      <c r="L29" s="211"/>
      <c r="M29" s="211"/>
      <c r="N29" s="211"/>
      <c r="O29" s="211"/>
      <c r="P29" s="211"/>
      <c r="Q29" s="212"/>
    </row>
    <row r="30" spans="1:32" ht="30" customHeight="1">
      <c r="A30" s="210"/>
      <c r="B30" s="211"/>
      <c r="C30" s="211"/>
      <c r="D30" s="211"/>
      <c r="E30" s="211"/>
      <c r="F30" s="211"/>
      <c r="G30" s="211"/>
      <c r="H30" s="211"/>
      <c r="I30" s="211"/>
      <c r="J30" s="211"/>
      <c r="K30" s="212"/>
      <c r="L30" s="211"/>
      <c r="M30" s="211"/>
      <c r="N30" s="211"/>
      <c r="O30" s="211"/>
      <c r="P30" s="211"/>
      <c r="Q30" s="212"/>
    </row>
    <row r="31" spans="1:32" ht="30" customHeight="1">
      <c r="A31" s="210"/>
      <c r="B31" s="211"/>
      <c r="C31" s="211"/>
      <c r="D31" s="211"/>
      <c r="E31" s="211"/>
      <c r="F31" s="211"/>
      <c r="G31" s="211"/>
      <c r="H31" s="211"/>
      <c r="I31" s="211"/>
      <c r="J31" s="211"/>
      <c r="K31" s="212"/>
      <c r="L31" s="211"/>
      <c r="M31" s="211"/>
      <c r="N31" s="211"/>
      <c r="O31" s="211"/>
      <c r="P31" s="211"/>
      <c r="Q31" s="212"/>
    </row>
    <row r="32" spans="1:32" ht="30" customHeight="1">
      <c r="A32" s="210"/>
      <c r="B32" s="211"/>
      <c r="C32" s="211"/>
      <c r="D32" s="211"/>
      <c r="E32" s="211"/>
      <c r="F32" s="211"/>
      <c r="G32" s="211"/>
      <c r="H32" s="211"/>
      <c r="I32" s="211"/>
      <c r="J32" s="211"/>
      <c r="K32" s="212"/>
      <c r="L32" s="211"/>
      <c r="M32" s="211"/>
      <c r="N32" s="211"/>
      <c r="O32" s="211"/>
      <c r="P32" s="211"/>
      <c r="Q32" s="212"/>
    </row>
    <row r="33" spans="1:17" ht="30" customHeight="1">
      <c r="A33" s="210"/>
      <c r="B33" s="211"/>
      <c r="C33" s="211"/>
      <c r="D33" s="211"/>
      <c r="E33" s="211"/>
      <c r="F33" s="211"/>
      <c r="G33" s="211"/>
      <c r="H33" s="211"/>
      <c r="I33" s="211"/>
      <c r="J33" s="211"/>
      <c r="K33" s="212"/>
      <c r="L33" s="211"/>
      <c r="M33" s="211"/>
      <c r="N33" s="211"/>
      <c r="O33" s="211"/>
      <c r="P33" s="211"/>
      <c r="Q33" s="212"/>
    </row>
    <row r="34" spans="1:17" ht="30" customHeight="1">
      <c r="A34" s="210"/>
      <c r="B34" s="211"/>
      <c r="C34" s="211"/>
      <c r="D34" s="211"/>
      <c r="E34" s="211"/>
      <c r="F34" s="211"/>
      <c r="G34" s="211"/>
      <c r="H34" s="211"/>
      <c r="I34" s="211"/>
      <c r="J34" s="211"/>
      <c r="K34" s="212"/>
      <c r="L34" s="211"/>
      <c r="M34" s="211"/>
      <c r="N34" s="211"/>
      <c r="O34" s="211"/>
      <c r="P34" s="211"/>
      <c r="Q34" s="212"/>
    </row>
    <row r="35" spans="1:17" ht="30" customHeight="1">
      <c r="A35" s="210"/>
      <c r="B35" s="211"/>
      <c r="C35" s="211"/>
      <c r="D35" s="211"/>
      <c r="E35" s="211"/>
      <c r="F35" s="211"/>
      <c r="G35" s="211"/>
      <c r="H35" s="211"/>
      <c r="I35" s="211"/>
      <c r="J35" s="211"/>
      <c r="K35" s="212"/>
      <c r="L35" s="211"/>
      <c r="M35" s="211"/>
      <c r="N35" s="211"/>
      <c r="O35" s="211"/>
      <c r="P35" s="211"/>
      <c r="Q35" s="212"/>
    </row>
    <row r="36" spans="1:17" ht="30" customHeight="1">
      <c r="A36" s="210"/>
      <c r="B36" s="211"/>
      <c r="C36" s="211"/>
      <c r="D36" s="211"/>
      <c r="E36" s="211"/>
      <c r="F36" s="211"/>
      <c r="G36" s="211"/>
      <c r="H36" s="211"/>
      <c r="I36" s="211"/>
      <c r="J36" s="211"/>
      <c r="K36" s="212"/>
      <c r="L36" s="211"/>
      <c r="M36" s="211"/>
      <c r="N36" s="211"/>
      <c r="O36" s="211"/>
      <c r="P36" s="211"/>
      <c r="Q36" s="212"/>
    </row>
    <row r="37" spans="1:17" ht="30" customHeight="1">
      <c r="A37" s="210"/>
      <c r="B37" s="211"/>
      <c r="C37" s="211"/>
      <c r="D37" s="211"/>
      <c r="E37" s="211"/>
      <c r="F37" s="211"/>
      <c r="G37" s="211"/>
      <c r="H37" s="211"/>
      <c r="I37" s="211"/>
      <c r="J37" s="211"/>
      <c r="K37" s="212"/>
      <c r="L37" s="211"/>
      <c r="M37" s="211"/>
      <c r="N37" s="211"/>
      <c r="O37" s="211"/>
      <c r="P37" s="211"/>
      <c r="Q37" s="212"/>
    </row>
    <row r="38" spans="1:17" ht="30" customHeight="1">
      <c r="A38" s="210"/>
      <c r="B38" s="211"/>
      <c r="C38" s="211"/>
      <c r="D38" s="211"/>
      <c r="E38" s="211"/>
      <c r="F38" s="211"/>
      <c r="G38" s="211"/>
      <c r="H38" s="211"/>
      <c r="I38" s="211"/>
      <c r="J38" s="211"/>
      <c r="K38" s="212"/>
      <c r="L38" s="211"/>
      <c r="M38" s="211"/>
      <c r="N38" s="211"/>
      <c r="O38" s="211"/>
      <c r="P38" s="211"/>
      <c r="Q38" s="212"/>
    </row>
    <row r="39" spans="1:17" ht="30" customHeight="1">
      <c r="A39" s="210"/>
      <c r="B39" s="211"/>
      <c r="C39" s="211"/>
      <c r="D39" s="211"/>
      <c r="E39" s="211"/>
      <c r="F39" s="211"/>
      <c r="G39" s="211"/>
      <c r="H39" s="211"/>
      <c r="I39" s="211"/>
      <c r="J39" s="211"/>
      <c r="K39" s="212"/>
      <c r="L39" s="211"/>
      <c r="M39" s="211"/>
      <c r="N39" s="211"/>
      <c r="O39" s="211"/>
      <c r="P39" s="211"/>
      <c r="Q39" s="212"/>
    </row>
    <row r="40" spans="1:17" ht="30" customHeight="1">
      <c r="A40" s="210"/>
      <c r="B40" s="211"/>
      <c r="C40" s="211"/>
      <c r="D40" s="211"/>
      <c r="E40" s="211"/>
      <c r="F40" s="211"/>
      <c r="G40" s="211"/>
      <c r="H40" s="211"/>
      <c r="I40" s="211"/>
      <c r="J40" s="211"/>
      <c r="K40" s="212"/>
      <c r="L40" s="211"/>
      <c r="M40" s="211"/>
      <c r="N40" s="211"/>
      <c r="O40" s="211"/>
      <c r="P40" s="211"/>
      <c r="Q40" s="212"/>
    </row>
    <row r="41" spans="1:17" ht="30" customHeight="1">
      <c r="A41" s="210"/>
      <c r="B41" s="211"/>
      <c r="C41" s="211"/>
      <c r="D41" s="211"/>
      <c r="E41" s="211"/>
      <c r="F41" s="211"/>
      <c r="G41" s="211"/>
      <c r="H41" s="211"/>
      <c r="I41" s="211"/>
      <c r="J41" s="211"/>
      <c r="K41" s="212"/>
      <c r="L41" s="211"/>
      <c r="M41" s="211"/>
      <c r="N41" s="211"/>
      <c r="O41" s="211"/>
      <c r="P41" s="211"/>
      <c r="Q41" s="212"/>
    </row>
    <row r="42" spans="1:17" ht="30" customHeight="1">
      <c r="A42" s="210"/>
      <c r="B42" s="211"/>
      <c r="C42" s="211"/>
      <c r="D42" s="211"/>
      <c r="E42" s="211"/>
      <c r="F42" s="211"/>
      <c r="G42" s="211"/>
      <c r="H42" s="211"/>
      <c r="I42" s="211"/>
      <c r="J42" s="211"/>
      <c r="K42" s="212"/>
      <c r="L42" s="211"/>
      <c r="M42" s="211"/>
      <c r="N42" s="211"/>
      <c r="O42" s="211"/>
      <c r="P42" s="211"/>
      <c r="Q42" s="212"/>
    </row>
    <row r="43" spans="1:17" ht="30" customHeight="1">
      <c r="A43" s="210"/>
      <c r="B43" s="211"/>
      <c r="C43" s="211"/>
      <c r="D43" s="211"/>
      <c r="E43" s="211"/>
      <c r="F43" s="211"/>
      <c r="G43" s="211"/>
      <c r="H43" s="211"/>
      <c r="I43" s="211"/>
      <c r="J43" s="211"/>
      <c r="K43" s="212"/>
      <c r="L43" s="211"/>
      <c r="M43" s="211"/>
      <c r="N43" s="211"/>
      <c r="O43" s="211"/>
      <c r="P43" s="211"/>
      <c r="Q43" s="212"/>
    </row>
    <row r="44" spans="1:17" ht="30" customHeight="1">
      <c r="A44" s="210"/>
      <c r="B44" s="211"/>
      <c r="C44" s="211"/>
      <c r="D44" s="211"/>
      <c r="E44" s="211"/>
      <c r="F44" s="211"/>
      <c r="G44" s="211"/>
      <c r="H44" s="211"/>
      <c r="I44" s="211"/>
      <c r="J44" s="211"/>
      <c r="K44" s="212"/>
      <c r="L44" s="211"/>
      <c r="M44" s="211"/>
      <c r="N44" s="211"/>
      <c r="O44" s="211"/>
      <c r="P44" s="211"/>
      <c r="Q44" s="212"/>
    </row>
    <row r="45" spans="1:17" ht="30" customHeight="1">
      <c r="A45" s="210"/>
      <c r="B45" s="211"/>
      <c r="C45" s="211"/>
      <c r="D45" s="211"/>
      <c r="E45" s="211"/>
      <c r="F45" s="211"/>
      <c r="G45" s="211"/>
      <c r="H45" s="211"/>
      <c r="I45" s="211"/>
      <c r="J45" s="211"/>
      <c r="K45" s="212"/>
      <c r="L45" s="211"/>
      <c r="M45" s="211"/>
      <c r="N45" s="211"/>
      <c r="O45" s="211"/>
      <c r="P45" s="211"/>
      <c r="Q45" s="212"/>
    </row>
    <row r="46" spans="1:17" ht="30" customHeight="1">
      <c r="A46" s="210"/>
      <c r="B46" s="211"/>
      <c r="C46" s="211"/>
      <c r="D46" s="211"/>
      <c r="E46" s="211"/>
      <c r="F46" s="211"/>
      <c r="G46" s="211"/>
      <c r="H46" s="211"/>
      <c r="I46" s="211"/>
      <c r="J46" s="211"/>
      <c r="K46" s="212"/>
      <c r="L46" s="211"/>
      <c r="M46" s="211"/>
      <c r="N46" s="211"/>
      <c r="O46" s="211"/>
      <c r="P46" s="211"/>
      <c r="Q46" s="212"/>
    </row>
    <row r="47" spans="1:17" ht="30" customHeight="1">
      <c r="A47" s="210"/>
      <c r="B47" s="211"/>
      <c r="C47" s="211"/>
      <c r="D47" s="211"/>
      <c r="E47" s="211"/>
      <c r="F47" s="211"/>
      <c r="G47" s="211"/>
      <c r="H47" s="211"/>
      <c r="I47" s="211"/>
      <c r="J47" s="211"/>
      <c r="K47" s="212"/>
      <c r="L47" s="211"/>
      <c r="M47" s="211"/>
      <c r="N47" s="211"/>
      <c r="O47" s="211"/>
      <c r="P47" s="211"/>
      <c r="Q47" s="212"/>
    </row>
    <row r="48" spans="1:17" ht="30" customHeight="1">
      <c r="A48" s="210"/>
      <c r="B48" s="211"/>
      <c r="C48" s="211"/>
      <c r="D48" s="211"/>
      <c r="E48" s="211"/>
      <c r="F48" s="211"/>
      <c r="G48" s="211"/>
      <c r="H48" s="211"/>
      <c r="I48" s="211"/>
      <c r="J48" s="211"/>
      <c r="K48" s="212"/>
      <c r="L48" s="211"/>
      <c r="M48" s="211"/>
      <c r="N48" s="211"/>
      <c r="O48" s="211"/>
      <c r="P48" s="211"/>
      <c r="Q48" s="212"/>
    </row>
    <row r="49" spans="1:17" ht="30" customHeight="1">
      <c r="A49" s="210"/>
      <c r="B49" s="211"/>
      <c r="C49" s="211"/>
      <c r="D49" s="211"/>
      <c r="E49" s="211"/>
      <c r="F49" s="211"/>
      <c r="G49" s="211"/>
      <c r="H49" s="211"/>
      <c r="I49" s="211"/>
      <c r="J49" s="211"/>
      <c r="K49" s="212"/>
      <c r="L49" s="211"/>
      <c r="M49" s="211"/>
      <c r="N49" s="211"/>
      <c r="O49" s="211"/>
      <c r="P49" s="211"/>
      <c r="Q49" s="212"/>
    </row>
    <row r="50" spans="1:17" ht="15.75">
      <c r="A50" s="152" t="s">
        <v>94</v>
      </c>
      <c r="B50" s="152"/>
      <c r="C50" s="152"/>
      <c r="D50" s="152"/>
      <c r="E50" s="152"/>
      <c r="F50" s="152"/>
      <c r="G50" s="152"/>
      <c r="H50" s="152"/>
      <c r="I50" s="152"/>
      <c r="J50" s="152"/>
      <c r="K50" s="152"/>
    </row>
  </sheetData>
  <sheetProtection sheet="1" selectLockedCells="1"/>
  <mergeCells count="27">
    <mergeCell ref="A1:F1"/>
    <mergeCell ref="M1:Q1"/>
    <mergeCell ref="E2:F2"/>
    <mergeCell ref="A3:Q3"/>
    <mergeCell ref="L4:N4"/>
    <mergeCell ref="O4:Q4"/>
    <mergeCell ref="I4:J4"/>
    <mergeCell ref="P23:Q23"/>
    <mergeCell ref="B5:D5"/>
    <mergeCell ref="M5:N5"/>
    <mergeCell ref="P5:Q5"/>
    <mergeCell ref="B6:D6"/>
    <mergeCell ref="L6:M6"/>
    <mergeCell ref="O6:P6"/>
    <mergeCell ref="A21:H21"/>
    <mergeCell ref="A22:K22"/>
    <mergeCell ref="J23:K23"/>
    <mergeCell ref="L23:M23"/>
    <mergeCell ref="N23:O23"/>
    <mergeCell ref="I5:J5"/>
    <mergeCell ref="A50:K50"/>
    <mergeCell ref="N24:O24"/>
    <mergeCell ref="P24:Q24"/>
    <mergeCell ref="A26:K26"/>
    <mergeCell ref="L26:Q26"/>
    <mergeCell ref="A27:K49"/>
    <mergeCell ref="L27:Q49"/>
  </mergeCells>
  <phoneticPr fontId="5"/>
  <conditionalFormatting sqref="A9:B20 D9:K20 M9:N20">
    <cfRule type="containsBlanks" dxfId="5" priority="2">
      <formula>LEN(TRIM(A9))=0</formula>
    </cfRule>
  </conditionalFormatting>
  <conditionalFormatting sqref="I5:J5">
    <cfRule type="containsBlanks" dxfId="4" priority="1">
      <formula>LEN(TRIM(I5))=0</formula>
    </cfRule>
  </conditionalFormatting>
  <dataValidations count="1">
    <dataValidation type="list" allowBlank="1" showInputMessage="1" showErrorMessage="1" sqref="K9:K20" xr:uid="{3628A206-36A4-4DAA-8FF4-A628F97EC7F1}">
      <formula1>"有,無"</formula1>
    </dataValidation>
  </dataValidations>
  <printOptions horizontalCentered="1"/>
  <pageMargins left="0.59055118110236215" right="0.59055118110236215" top="0.59055118110236215" bottom="0.59055118110236215" header="0.39370078740157483" footer="0.27559055118110237"/>
  <pageSetup paperSize="9" scale="53"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203EFDAD-795E-4365-8D1A-FA6B2E722190}">
          <x14:formula1>
            <xm:f>'(参考)宿泊料等'!$I$2:$I$15</xm:f>
          </x14:formula1>
          <xm:sqref>I9:I20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5ADE9-3057-4F18-95E2-FB97F10F9E4F}">
  <sheetPr>
    <tabColor rgb="FFFFFF00"/>
    <pageSetUpPr fitToPage="1"/>
  </sheetPr>
  <dimension ref="A1:AI50"/>
  <sheetViews>
    <sheetView showZeros="0" view="pageBreakPreview" zoomScale="90" zoomScaleNormal="70" zoomScaleSheetLayoutView="90" workbookViewId="0">
      <selection activeCell="I5" sqref="I5:J5"/>
    </sheetView>
  </sheetViews>
  <sheetFormatPr defaultColWidth="2.5703125" defaultRowHeight="30" customHeight="1"/>
  <cols>
    <col min="1" max="1" width="7.85546875" style="1" bestFit="1" customWidth="1"/>
    <col min="2" max="2" width="7.7109375" style="1" bestFit="1" customWidth="1"/>
    <col min="3" max="3" width="4.28515625" style="3" bestFit="1" customWidth="1"/>
    <col min="4" max="4" width="7.7109375" style="1" bestFit="1" customWidth="1"/>
    <col min="5" max="5" width="10.7109375" style="1" customWidth="1"/>
    <col min="6" max="6" width="18.7109375" style="1" customWidth="1"/>
    <col min="7" max="7" width="10.7109375" style="1" customWidth="1"/>
    <col min="8" max="8" width="18.7109375" style="1" customWidth="1"/>
    <col min="9" max="9" width="8.85546875" style="1" customWidth="1"/>
    <col min="10" max="10" width="8.85546875" style="3" customWidth="1"/>
    <col min="11" max="11" width="9.28515625" style="3" bestFit="1" customWidth="1"/>
    <col min="12" max="17" width="10" style="1" customWidth="1"/>
    <col min="18" max="16384" width="2.5703125" style="1"/>
  </cols>
  <sheetData>
    <row r="1" spans="1:35" ht="15.75">
      <c r="A1" s="174" t="s">
        <v>49</v>
      </c>
      <c r="B1" s="174"/>
      <c r="C1" s="174"/>
      <c r="D1" s="174"/>
      <c r="E1" s="174"/>
      <c r="F1" s="174"/>
      <c r="G1" s="2"/>
      <c r="H1" s="2"/>
      <c r="I1" s="2"/>
      <c r="J1" s="2"/>
      <c r="K1" s="2"/>
      <c r="L1" s="2"/>
      <c r="M1" s="175">
        <f>'報告書(車)'!U6</f>
        <v>0</v>
      </c>
      <c r="N1" s="175"/>
      <c r="O1" s="175"/>
      <c r="P1" s="175"/>
      <c r="Q1" s="175"/>
    </row>
    <row r="2" spans="1:35" s="30" customFormat="1" ht="15" customHeight="1">
      <c r="A2" s="29" t="s">
        <v>50</v>
      </c>
      <c r="B2" s="29"/>
      <c r="C2" s="29"/>
      <c r="D2" s="29"/>
      <c r="E2" s="217">
        <f>'報告書(車)'!M2</f>
        <v>0</v>
      </c>
      <c r="F2" s="217"/>
      <c r="G2" s="29"/>
      <c r="H2" s="29"/>
      <c r="I2" s="29"/>
      <c r="J2" s="29"/>
      <c r="K2" s="29"/>
      <c r="L2" s="29"/>
      <c r="M2" s="29"/>
      <c r="N2" s="29"/>
      <c r="O2" s="29"/>
      <c r="P2" s="29"/>
      <c r="Q2" s="29"/>
      <c r="R2" s="29"/>
      <c r="S2" s="29"/>
      <c r="T2" s="29"/>
      <c r="U2" s="29"/>
      <c r="V2" s="29"/>
      <c r="W2" s="29"/>
      <c r="X2" s="29"/>
      <c r="Y2" s="29"/>
      <c r="Z2" s="29"/>
      <c r="AA2" s="29"/>
      <c r="AB2" s="29"/>
      <c r="AC2" s="29"/>
      <c r="AD2" s="29"/>
      <c r="AE2" s="29"/>
    </row>
    <row r="3" spans="1:35" ht="16.5" thickBot="1">
      <c r="A3" s="177" t="s">
        <v>101</v>
      </c>
      <c r="B3" s="177"/>
      <c r="C3" s="177"/>
      <c r="D3" s="177"/>
      <c r="E3" s="177"/>
      <c r="F3" s="177"/>
      <c r="G3" s="177"/>
      <c r="H3" s="177"/>
      <c r="I3" s="177"/>
      <c r="J3" s="177"/>
      <c r="K3" s="177"/>
      <c r="L3" s="177"/>
      <c r="M3" s="177"/>
      <c r="N3" s="177"/>
      <c r="O3" s="177"/>
      <c r="P3" s="177"/>
      <c r="Q3" s="177"/>
    </row>
    <row r="4" spans="1:35" ht="30" customHeight="1">
      <c r="E4" s="31"/>
      <c r="I4" s="181" t="s">
        <v>52</v>
      </c>
      <c r="J4" s="182"/>
      <c r="K4" s="32"/>
      <c r="L4" s="178" t="s">
        <v>53</v>
      </c>
      <c r="M4" s="179"/>
      <c r="N4" s="180"/>
      <c r="O4" s="178" t="s">
        <v>102</v>
      </c>
      <c r="P4" s="179"/>
      <c r="Q4" s="180"/>
    </row>
    <row r="5" spans="1:35" ht="30" customHeight="1" thickBot="1">
      <c r="A5" s="33" t="s">
        <v>55</v>
      </c>
      <c r="B5" s="163">
        <f>'報告書(車)'!$Z$17</f>
        <v>0</v>
      </c>
      <c r="C5" s="163"/>
      <c r="D5" s="163"/>
      <c r="E5" s="22"/>
      <c r="I5" s="224"/>
      <c r="J5" s="225"/>
      <c r="K5" s="34"/>
      <c r="L5" s="35" t="s">
        <v>56</v>
      </c>
      <c r="M5" s="213" t="str">
        <f>IF(J21&lt;8,"",J21*(IF(I5&lt;37,I5,37)))</f>
        <v/>
      </c>
      <c r="N5" s="214"/>
      <c r="O5" s="35" t="s">
        <v>56</v>
      </c>
      <c r="P5" s="218" t="str">
        <f>M5</f>
        <v/>
      </c>
      <c r="Q5" s="219"/>
    </row>
    <row r="6" spans="1:35" ht="30" customHeight="1" thickBot="1">
      <c r="A6" s="33" t="s">
        <v>57</v>
      </c>
      <c r="B6" s="163">
        <f>'報告書(車)'!$O$17</f>
        <v>0</v>
      </c>
      <c r="C6" s="163"/>
      <c r="D6" s="163"/>
      <c r="E6" s="22"/>
      <c r="F6" s="22"/>
      <c r="G6" s="22"/>
      <c r="H6" s="22"/>
      <c r="I6" s="22"/>
      <c r="J6" s="34"/>
      <c r="K6" s="34"/>
      <c r="L6" s="166" t="s">
        <v>58</v>
      </c>
      <c r="M6" s="167"/>
      <c r="N6" s="36" t="s">
        <v>59</v>
      </c>
      <c r="O6" s="166" t="s">
        <v>58</v>
      </c>
      <c r="P6" s="167"/>
      <c r="Q6" s="36" t="s">
        <v>59</v>
      </c>
    </row>
    <row r="7" spans="1:35" ht="30" customHeight="1">
      <c r="A7" s="37" t="s">
        <v>60</v>
      </c>
      <c r="B7" s="38" t="s">
        <v>61</v>
      </c>
      <c r="C7" s="39" t="s">
        <v>62</v>
      </c>
      <c r="D7" s="40" t="s">
        <v>63</v>
      </c>
      <c r="E7" s="41" t="s">
        <v>64</v>
      </c>
      <c r="F7" s="41" t="s">
        <v>65</v>
      </c>
      <c r="G7" s="42" t="s">
        <v>66</v>
      </c>
      <c r="H7" s="41" t="s">
        <v>65</v>
      </c>
      <c r="I7" s="41" t="s">
        <v>67</v>
      </c>
      <c r="J7" s="43" t="s">
        <v>68</v>
      </c>
      <c r="K7" s="38" t="s">
        <v>69</v>
      </c>
      <c r="L7" s="44" t="s">
        <v>70</v>
      </c>
      <c r="M7" s="45" t="s">
        <v>71</v>
      </c>
      <c r="N7" s="46" t="s">
        <v>72</v>
      </c>
      <c r="O7" s="44" t="s">
        <v>70</v>
      </c>
      <c r="P7" s="45" t="s">
        <v>71</v>
      </c>
      <c r="Q7" s="46" t="s">
        <v>72</v>
      </c>
    </row>
    <row r="8" spans="1:35" s="57" customFormat="1" ht="15.75">
      <c r="A8" s="47"/>
      <c r="B8" s="48"/>
      <c r="C8" s="49"/>
      <c r="D8" s="50"/>
      <c r="E8" s="51"/>
      <c r="F8" s="51"/>
      <c r="G8" s="52"/>
      <c r="H8" s="51"/>
      <c r="I8" s="51"/>
      <c r="J8" s="53" t="s">
        <v>73</v>
      </c>
      <c r="K8" s="48"/>
      <c r="L8" s="47" t="s">
        <v>74</v>
      </c>
      <c r="M8" s="54" t="s">
        <v>75</v>
      </c>
      <c r="N8" s="55" t="s">
        <v>75</v>
      </c>
      <c r="O8" s="47" t="s">
        <v>74</v>
      </c>
      <c r="P8" s="54" t="s">
        <v>75</v>
      </c>
      <c r="Q8" s="56" t="s">
        <v>75</v>
      </c>
      <c r="AI8"/>
    </row>
    <row r="9" spans="1:35" ht="30" customHeight="1">
      <c r="A9" s="103"/>
      <c r="B9" s="104"/>
      <c r="C9" s="60" t="s">
        <v>76</v>
      </c>
      <c r="D9" s="105"/>
      <c r="E9" s="106"/>
      <c r="F9" s="106"/>
      <c r="G9" s="106"/>
      <c r="H9" s="106"/>
      <c r="I9" s="106"/>
      <c r="J9" s="107"/>
      <c r="K9" s="108"/>
      <c r="L9" s="65" t="str">
        <f t="shared" ref="L9:L20" si="0">IF(I9="","",1)</f>
        <v/>
      </c>
      <c r="M9" s="109"/>
      <c r="N9" s="110"/>
      <c r="O9" s="65" t="str">
        <f t="shared" ref="O9:O20" si="1">L9</f>
        <v/>
      </c>
      <c r="P9" s="68" t="str">
        <f>IF(OR(I9="東京都特別区",I9="横浜市",I9="川崎市",I9="相模原市",I9="千葉市",I9="さいたま市",I9="名古屋市",I9="京都市",I9="大阪市",I9="堺市",I9="神戸市",I9="広島市",I9="福岡市"),IF(O9=1,MIN(M9,VLOOKUP($B$6,'(参考)宿泊料等'!$B:$I,3,FALSE)),""),IF(O9=1,MIN(M9,VLOOKUP($B$6,'(参考)宿泊料等'!$B:$I,4,FALSE)),""))</f>
        <v/>
      </c>
      <c r="Q9" s="69">
        <f t="shared" ref="Q9:Q20" si="2">N9</f>
        <v>0</v>
      </c>
    </row>
    <row r="10" spans="1:35" ht="30" customHeight="1">
      <c r="A10" s="103"/>
      <c r="B10" s="111"/>
      <c r="C10" s="71" t="s">
        <v>76</v>
      </c>
      <c r="D10" s="112"/>
      <c r="E10" s="113"/>
      <c r="F10" s="106"/>
      <c r="G10" s="113"/>
      <c r="H10" s="113"/>
      <c r="I10" s="106"/>
      <c r="J10" s="114"/>
      <c r="K10" s="108"/>
      <c r="L10" s="75" t="str">
        <f t="shared" si="0"/>
        <v/>
      </c>
      <c r="M10" s="115"/>
      <c r="N10" s="116"/>
      <c r="O10" s="75" t="str">
        <f t="shared" si="1"/>
        <v/>
      </c>
      <c r="P10" s="68" t="str">
        <f>IF(OR(I10="東京都特別区",I10="横浜市",I10="川崎市",I10="相模原市",I10="千葉市",I10="さいたま市",I10="名古屋市",I10="京都市",I10="大阪市",I10="堺市",I10="神戸市",I10="広島市",I10="福岡市"),IF(O10=1,MIN(M10,VLOOKUP($B$6,'(参考)宿泊料等'!$B:$I,3,FALSE)),""),IF(O10=1,MIN(M10,VLOOKUP($B$6,'(参考)宿泊料等'!$B:$I,4,FALSE)),""))</f>
        <v/>
      </c>
      <c r="Q10" s="78">
        <f t="shared" si="2"/>
        <v>0</v>
      </c>
    </row>
    <row r="11" spans="1:35" ht="30" customHeight="1">
      <c r="A11" s="117"/>
      <c r="B11" s="111"/>
      <c r="C11" s="71" t="s">
        <v>76</v>
      </c>
      <c r="D11" s="112"/>
      <c r="E11" s="113"/>
      <c r="F11" s="113"/>
      <c r="G11" s="118"/>
      <c r="H11" s="106"/>
      <c r="I11" s="106"/>
      <c r="J11" s="119"/>
      <c r="K11" s="108"/>
      <c r="L11" s="75" t="str">
        <f t="shared" si="0"/>
        <v/>
      </c>
      <c r="M11" s="115"/>
      <c r="N11" s="116"/>
      <c r="O11" s="75" t="str">
        <f t="shared" si="1"/>
        <v/>
      </c>
      <c r="P11" s="68" t="str">
        <f>IF(OR(I11="東京都特別区",I11="横浜市",I11="川崎市",I11="相模原市",I11="千葉市",I11="さいたま市",I11="名古屋市",I11="京都市",I11="大阪市",I11="堺市",I11="神戸市",I11="広島市",I11="福岡市"),IF(O11=1,MIN(M11,VLOOKUP($B$6,'(参考)宿泊料等'!$B:$I,3,FALSE)),""),IF(O11=1,MIN(M11,VLOOKUP($B$6,'(参考)宿泊料等'!$B:$I,4,FALSE)),""))</f>
        <v/>
      </c>
      <c r="Q11" s="78">
        <f t="shared" si="2"/>
        <v>0</v>
      </c>
    </row>
    <row r="12" spans="1:35" ht="30" customHeight="1">
      <c r="A12" s="117"/>
      <c r="B12" s="111"/>
      <c r="C12" s="71" t="s">
        <v>62</v>
      </c>
      <c r="D12" s="112"/>
      <c r="E12" s="113"/>
      <c r="F12" s="113"/>
      <c r="G12" s="118"/>
      <c r="H12" s="118"/>
      <c r="I12" s="106"/>
      <c r="J12" s="114"/>
      <c r="K12" s="108"/>
      <c r="L12" s="75" t="str">
        <f t="shared" si="0"/>
        <v/>
      </c>
      <c r="M12" s="115"/>
      <c r="N12" s="116"/>
      <c r="O12" s="75" t="str">
        <f t="shared" si="1"/>
        <v/>
      </c>
      <c r="P12" s="68" t="str">
        <f>IF(OR(I12="東京都特別区",I12="横浜市",I12="川崎市",I12="相模原市",I12="千葉市",I12="さいたま市",I12="名古屋市",I12="京都市",I12="大阪市",I12="堺市",I12="神戸市",I12="広島市",I12="福岡市"),IF(O12=1,MIN(M12,VLOOKUP($B$6,'(参考)宿泊料等'!$B:$I,3,FALSE)),""),IF(O12=1,MIN(M12,VLOOKUP($B$6,'(参考)宿泊料等'!$B:$I,4,FALSE)),""))</f>
        <v/>
      </c>
      <c r="Q12" s="78">
        <f t="shared" si="2"/>
        <v>0</v>
      </c>
    </row>
    <row r="13" spans="1:35" ht="30" customHeight="1">
      <c r="A13" s="117"/>
      <c r="B13" s="111"/>
      <c r="C13" s="71" t="s">
        <v>62</v>
      </c>
      <c r="D13" s="112"/>
      <c r="E13" s="113"/>
      <c r="F13" s="113"/>
      <c r="G13" s="118"/>
      <c r="H13" s="118"/>
      <c r="I13" s="106"/>
      <c r="J13" s="114"/>
      <c r="K13" s="108"/>
      <c r="L13" s="75" t="str">
        <f t="shared" si="0"/>
        <v/>
      </c>
      <c r="M13" s="115"/>
      <c r="N13" s="116"/>
      <c r="O13" s="75" t="str">
        <f t="shared" si="1"/>
        <v/>
      </c>
      <c r="P13" s="68" t="str">
        <f>IF(OR(I13="東京都特別区",I13="横浜市",I13="川崎市",I13="相模原市",I13="千葉市",I13="さいたま市",I13="名古屋市",I13="京都市",I13="大阪市",I13="堺市",I13="神戸市",I13="広島市",I13="福岡市"),IF(O13=1,MIN(M13,VLOOKUP($B$6,'(参考)宿泊料等'!$B:$I,3,FALSE)),""),IF(O13=1,MIN(M13,VLOOKUP($B$6,'(参考)宿泊料等'!$B:$I,4,FALSE)),""))</f>
        <v/>
      </c>
      <c r="Q13" s="78">
        <f t="shared" si="2"/>
        <v>0</v>
      </c>
    </row>
    <row r="14" spans="1:35" ht="30" customHeight="1">
      <c r="A14" s="117"/>
      <c r="B14" s="111"/>
      <c r="C14" s="71" t="s">
        <v>62</v>
      </c>
      <c r="D14" s="112"/>
      <c r="E14" s="113"/>
      <c r="F14" s="113"/>
      <c r="G14" s="118"/>
      <c r="H14" s="118"/>
      <c r="I14" s="106"/>
      <c r="J14" s="114"/>
      <c r="K14" s="108"/>
      <c r="L14" s="75" t="str">
        <f t="shared" si="0"/>
        <v/>
      </c>
      <c r="M14" s="115"/>
      <c r="N14" s="116"/>
      <c r="O14" s="75" t="str">
        <f t="shared" si="1"/>
        <v/>
      </c>
      <c r="P14" s="68" t="str">
        <f>IF(OR(I14="東京都特別区",I14="横浜市",I14="川崎市",I14="相模原市",I14="千葉市",I14="さいたま市",I14="名古屋市",I14="京都市",I14="大阪市",I14="堺市",I14="神戸市",I14="広島市",I14="福岡市"),IF(O14=1,MIN(M14,VLOOKUP($B$6,'(参考)宿泊料等'!$B:$I,3,FALSE)),""),IF(O14=1,MIN(M14,VLOOKUP($B$6,'(参考)宿泊料等'!$B:$I,4,FALSE)),""))</f>
        <v/>
      </c>
      <c r="Q14" s="78">
        <f t="shared" si="2"/>
        <v>0</v>
      </c>
    </row>
    <row r="15" spans="1:35" ht="30" customHeight="1">
      <c r="A15" s="103"/>
      <c r="B15" s="111"/>
      <c r="C15" s="71" t="s">
        <v>76</v>
      </c>
      <c r="D15" s="112"/>
      <c r="E15" s="113"/>
      <c r="F15" s="106"/>
      <c r="G15" s="113"/>
      <c r="H15" s="113"/>
      <c r="I15" s="106"/>
      <c r="J15" s="114"/>
      <c r="K15" s="108"/>
      <c r="L15" s="75" t="str">
        <f t="shared" si="0"/>
        <v/>
      </c>
      <c r="M15" s="115"/>
      <c r="N15" s="116"/>
      <c r="O15" s="75" t="str">
        <f t="shared" si="1"/>
        <v/>
      </c>
      <c r="P15" s="68" t="str">
        <f>IF(OR(I15="東京都特別区",I15="横浜市",I15="川崎市",I15="相模原市",I15="千葉市",I15="さいたま市",I15="名古屋市",I15="京都市",I15="大阪市",I15="堺市",I15="神戸市",I15="広島市",I15="福岡市"),IF(O15=1,MIN(M15,VLOOKUP($B$6,'(参考)宿泊料等'!$B:$I,3,FALSE)),""),IF(O15=1,MIN(M15,VLOOKUP($B$6,'(参考)宿泊料等'!$B:$I,4,FALSE)),""))</f>
        <v/>
      </c>
      <c r="Q15" s="78">
        <f t="shared" si="2"/>
        <v>0</v>
      </c>
    </row>
    <row r="16" spans="1:35" ht="30" customHeight="1">
      <c r="A16" s="117"/>
      <c r="B16" s="111"/>
      <c r="C16" s="71" t="s">
        <v>76</v>
      </c>
      <c r="D16" s="112"/>
      <c r="E16" s="113"/>
      <c r="F16" s="113"/>
      <c r="G16" s="118"/>
      <c r="H16" s="106"/>
      <c r="I16" s="106"/>
      <c r="J16" s="119"/>
      <c r="K16" s="108"/>
      <c r="L16" s="75" t="str">
        <f t="shared" si="0"/>
        <v/>
      </c>
      <c r="M16" s="115"/>
      <c r="N16" s="116"/>
      <c r="O16" s="75" t="str">
        <f t="shared" si="1"/>
        <v/>
      </c>
      <c r="P16" s="68" t="str">
        <f>IF(OR(I16="東京都特別区",I16="横浜市",I16="川崎市",I16="相模原市",I16="千葉市",I16="さいたま市",I16="名古屋市",I16="京都市",I16="大阪市",I16="堺市",I16="神戸市",I16="広島市",I16="福岡市"),IF(O16=1,MIN(M16,VLOOKUP($B$6,'(参考)宿泊料等'!$B:$I,3,FALSE)),""),IF(O16=1,MIN(M16,VLOOKUP($B$6,'(参考)宿泊料等'!$B:$I,4,FALSE)),""))</f>
        <v/>
      </c>
      <c r="Q16" s="78">
        <f t="shared" si="2"/>
        <v>0</v>
      </c>
    </row>
    <row r="17" spans="1:32" ht="30" customHeight="1">
      <c r="A17" s="117"/>
      <c r="B17" s="111"/>
      <c r="C17" s="71" t="s">
        <v>62</v>
      </c>
      <c r="D17" s="112"/>
      <c r="E17" s="113"/>
      <c r="F17" s="113"/>
      <c r="G17" s="118"/>
      <c r="H17" s="118"/>
      <c r="I17" s="106"/>
      <c r="J17" s="114"/>
      <c r="K17" s="108"/>
      <c r="L17" s="75" t="str">
        <f t="shared" si="0"/>
        <v/>
      </c>
      <c r="M17" s="115"/>
      <c r="N17" s="116"/>
      <c r="O17" s="75" t="str">
        <f t="shared" si="1"/>
        <v/>
      </c>
      <c r="P17" s="68" t="str">
        <f>IF(OR(I17="東京都特別区",I17="横浜市",I17="川崎市",I17="相模原市",I17="千葉市",I17="さいたま市",I17="名古屋市",I17="京都市",I17="大阪市",I17="堺市",I17="神戸市",I17="広島市",I17="福岡市"),IF(O17=1,MIN(M17,VLOOKUP($B$6,'(参考)宿泊料等'!$B:$I,3,FALSE)),""),IF(O17=1,MIN(M17,VLOOKUP($B$6,'(参考)宿泊料等'!$B:$I,4,FALSE)),""))</f>
        <v/>
      </c>
      <c r="Q17" s="78">
        <f t="shared" si="2"/>
        <v>0</v>
      </c>
    </row>
    <row r="18" spans="1:32" ht="30" customHeight="1">
      <c r="A18" s="117"/>
      <c r="B18" s="111"/>
      <c r="C18" s="71" t="s">
        <v>62</v>
      </c>
      <c r="D18" s="112"/>
      <c r="E18" s="113"/>
      <c r="F18" s="113"/>
      <c r="G18" s="118"/>
      <c r="H18" s="118"/>
      <c r="I18" s="106"/>
      <c r="J18" s="114"/>
      <c r="K18" s="108"/>
      <c r="L18" s="75" t="str">
        <f t="shared" si="0"/>
        <v/>
      </c>
      <c r="M18" s="115"/>
      <c r="N18" s="116"/>
      <c r="O18" s="75" t="str">
        <f t="shared" si="1"/>
        <v/>
      </c>
      <c r="P18" s="68" t="str">
        <f>IF(OR(I18="東京都特別区",I18="横浜市",I18="川崎市",I18="相模原市",I18="千葉市",I18="さいたま市",I18="名古屋市",I18="京都市",I18="大阪市",I18="堺市",I18="神戸市",I18="広島市",I18="福岡市"),IF(O18=1,MIN(M18,VLOOKUP($B$6,'(参考)宿泊料等'!$B:$I,3,FALSE)),""),IF(O18=1,MIN(M18,VLOOKUP($B$6,'(参考)宿泊料等'!$B:$I,4,FALSE)),""))</f>
        <v/>
      </c>
      <c r="Q18" s="78">
        <f t="shared" si="2"/>
        <v>0</v>
      </c>
    </row>
    <row r="19" spans="1:32" ht="30" customHeight="1">
      <c r="A19" s="117"/>
      <c r="B19" s="111"/>
      <c r="C19" s="71" t="s">
        <v>62</v>
      </c>
      <c r="D19" s="112"/>
      <c r="E19" s="113"/>
      <c r="F19" s="113"/>
      <c r="G19" s="118"/>
      <c r="H19" s="118"/>
      <c r="I19" s="106"/>
      <c r="J19" s="114"/>
      <c r="K19" s="108"/>
      <c r="L19" s="75" t="str">
        <f t="shared" si="0"/>
        <v/>
      </c>
      <c r="M19" s="115"/>
      <c r="N19" s="116"/>
      <c r="O19" s="75" t="str">
        <f t="shared" si="1"/>
        <v/>
      </c>
      <c r="P19" s="68" t="str">
        <f>IF(OR(I19="東京都特別区",I19="横浜市",I19="川崎市",I19="相模原市",I19="千葉市",I19="さいたま市",I19="名古屋市",I19="京都市",I19="大阪市",I19="堺市",I19="神戸市",I19="広島市",I19="福岡市"),IF(O19=1,MIN(M19,VLOOKUP($B$6,'(参考)宿泊料等'!$B:$I,3,FALSE)),""),IF(O19=1,MIN(M19,VLOOKUP($B$6,'(参考)宿泊料等'!$B:$I,4,FALSE)),""))</f>
        <v/>
      </c>
      <c r="Q19" s="78">
        <f t="shared" si="2"/>
        <v>0</v>
      </c>
    </row>
    <row r="20" spans="1:32" ht="30" customHeight="1" thickBot="1">
      <c r="A20" s="117"/>
      <c r="B20" s="111"/>
      <c r="C20" s="71" t="s">
        <v>62</v>
      </c>
      <c r="D20" s="112"/>
      <c r="E20" s="113"/>
      <c r="F20" s="113"/>
      <c r="G20" s="113"/>
      <c r="H20" s="113"/>
      <c r="I20" s="106"/>
      <c r="J20" s="114"/>
      <c r="K20" s="108"/>
      <c r="L20" s="120" t="str">
        <f t="shared" si="0"/>
        <v/>
      </c>
      <c r="M20" s="121"/>
      <c r="N20" s="122"/>
      <c r="O20" s="120" t="str">
        <f t="shared" si="1"/>
        <v/>
      </c>
      <c r="P20" s="68" t="str">
        <f>IF(OR(I20="東京都特別区",I20="横浜市",I20="川崎市",I20="相模原市",I20="千葉市",I20="さいたま市",I20="名古屋市",I20="京都市",I20="大阪市",I20="堺市",I20="神戸市",I20="広島市",I20="福岡市"),IF(O20=1,MIN(M20,VLOOKUP($B$6,'(参考)宿泊料等'!$B:$I,3,FALSE)),""),IF(O20=1,MIN(M20,VLOOKUP($B$6,'(参考)宿泊料等'!$B:$I,4,FALSE)),""))</f>
        <v/>
      </c>
      <c r="Q20" s="123">
        <f t="shared" si="2"/>
        <v>0</v>
      </c>
    </row>
    <row r="21" spans="1:32" ht="30" customHeight="1" thickBot="1">
      <c r="A21" s="168" t="s">
        <v>87</v>
      </c>
      <c r="B21" s="169"/>
      <c r="C21" s="169"/>
      <c r="D21" s="169"/>
      <c r="E21" s="169"/>
      <c r="F21" s="169"/>
      <c r="G21" s="169"/>
      <c r="H21" s="170"/>
      <c r="I21" s="124"/>
      <c r="J21" s="83">
        <f>TRUNC(SUM(J9:J20),-0.1)</f>
        <v>0</v>
      </c>
      <c r="K21" s="125"/>
      <c r="L21" s="85">
        <f t="shared" ref="L21:Q21" si="3">SUM(L9:L20)</f>
        <v>0</v>
      </c>
      <c r="M21" s="86">
        <f t="shared" si="3"/>
        <v>0</v>
      </c>
      <c r="N21" s="87">
        <f t="shared" si="3"/>
        <v>0</v>
      </c>
      <c r="O21" s="85">
        <f t="shared" si="3"/>
        <v>0</v>
      </c>
      <c r="P21" s="86">
        <f t="shared" si="3"/>
        <v>0</v>
      </c>
      <c r="Q21" s="87">
        <f t="shared" si="3"/>
        <v>0</v>
      </c>
    </row>
    <row r="22" spans="1:32" ht="16.5" thickBot="1">
      <c r="A22" s="171" t="s">
        <v>88</v>
      </c>
      <c r="B22" s="171"/>
      <c r="C22" s="171"/>
      <c r="D22" s="171"/>
      <c r="E22" s="171"/>
      <c r="F22" s="171"/>
      <c r="G22" s="171"/>
      <c r="H22" s="171"/>
      <c r="I22" s="171"/>
      <c r="J22" s="171"/>
      <c r="K22" s="171"/>
      <c r="L22" s="88"/>
      <c r="M22" s="88"/>
      <c r="N22" s="88"/>
      <c r="O22" s="88"/>
      <c r="P22" s="88"/>
      <c r="Q22" s="88"/>
    </row>
    <row r="23" spans="1:32" ht="30" customHeight="1" thickBot="1">
      <c r="A23" s="22"/>
      <c r="B23" s="22"/>
      <c r="C23" s="34"/>
      <c r="D23" s="22"/>
      <c r="E23" s="22"/>
      <c r="F23" s="22"/>
      <c r="G23" s="22"/>
      <c r="J23" s="172" t="s">
        <v>89</v>
      </c>
      <c r="K23" s="173"/>
      <c r="L23" s="155">
        <f>SUM(M5,M21,N21)</f>
        <v>0</v>
      </c>
      <c r="M23" s="155"/>
      <c r="N23" s="154" t="s">
        <v>90</v>
      </c>
      <c r="O23" s="154"/>
      <c r="P23" s="155">
        <f>SUM(P5,P21,Q21)</f>
        <v>0</v>
      </c>
      <c r="Q23" s="156"/>
    </row>
    <row r="24" spans="1:32" ht="30" customHeight="1" thickBot="1">
      <c r="A24" s="22"/>
      <c r="B24" s="22"/>
      <c r="C24" s="34"/>
      <c r="D24" s="22"/>
      <c r="E24" s="22"/>
      <c r="F24" s="22"/>
      <c r="G24" s="22"/>
      <c r="H24" s="22"/>
      <c r="I24" s="22"/>
      <c r="J24" s="34"/>
      <c r="M24" s="89"/>
      <c r="N24" s="153" t="s">
        <v>91</v>
      </c>
      <c r="O24" s="154"/>
      <c r="P24" s="155">
        <f>IF(L23-P23&lt;0,"-",L23-P23)</f>
        <v>0</v>
      </c>
      <c r="Q24" s="156"/>
    </row>
    <row r="25" spans="1:32" ht="16.5" thickBot="1">
      <c r="A25" s="22"/>
      <c r="B25" s="22"/>
      <c r="C25" s="34"/>
      <c r="D25" s="22"/>
      <c r="E25" s="22"/>
      <c r="F25" s="22"/>
      <c r="G25" s="22"/>
      <c r="H25" s="22"/>
      <c r="I25" s="22"/>
      <c r="J25" s="34"/>
      <c r="K25" s="34"/>
      <c r="L25" s="89"/>
      <c r="M25" s="89"/>
      <c r="N25" s="89"/>
      <c r="O25" s="32"/>
      <c r="P25" s="32"/>
      <c r="Q25" s="90"/>
    </row>
    <row r="26" spans="1:32" ht="30" customHeight="1">
      <c r="A26" s="157" t="s">
        <v>92</v>
      </c>
      <c r="B26" s="158"/>
      <c r="C26" s="158"/>
      <c r="D26" s="158"/>
      <c r="E26" s="158"/>
      <c r="F26" s="158"/>
      <c r="G26" s="158"/>
      <c r="H26" s="158"/>
      <c r="I26" s="158"/>
      <c r="J26" s="158"/>
      <c r="K26" s="159"/>
      <c r="L26" s="158" t="s">
        <v>93</v>
      </c>
      <c r="M26" s="158"/>
      <c r="N26" s="158"/>
      <c r="O26" s="158"/>
      <c r="P26" s="158"/>
      <c r="Q26" s="159"/>
      <c r="AF26"/>
    </row>
    <row r="27" spans="1:32" ht="30" customHeight="1">
      <c r="A27" s="210"/>
      <c r="B27" s="211"/>
      <c r="C27" s="211"/>
      <c r="D27" s="211"/>
      <c r="E27" s="211"/>
      <c r="F27" s="211"/>
      <c r="G27" s="211"/>
      <c r="H27" s="211"/>
      <c r="I27" s="211"/>
      <c r="J27" s="211"/>
      <c r="K27" s="212"/>
      <c r="L27" s="211"/>
      <c r="M27" s="211"/>
      <c r="N27" s="211"/>
      <c r="O27" s="211"/>
      <c r="P27" s="211"/>
      <c r="Q27" s="212"/>
    </row>
    <row r="28" spans="1:32" ht="30" customHeight="1">
      <c r="A28" s="210"/>
      <c r="B28" s="211"/>
      <c r="C28" s="211"/>
      <c r="D28" s="211"/>
      <c r="E28" s="211"/>
      <c r="F28" s="211"/>
      <c r="G28" s="211"/>
      <c r="H28" s="211"/>
      <c r="I28" s="211"/>
      <c r="J28" s="211"/>
      <c r="K28" s="212"/>
      <c r="L28" s="211"/>
      <c r="M28" s="211"/>
      <c r="N28" s="211"/>
      <c r="O28" s="211"/>
      <c r="P28" s="211"/>
      <c r="Q28" s="212"/>
    </row>
    <row r="29" spans="1:32" ht="30" customHeight="1">
      <c r="A29" s="210"/>
      <c r="B29" s="211"/>
      <c r="C29" s="211"/>
      <c r="D29" s="211"/>
      <c r="E29" s="211"/>
      <c r="F29" s="211"/>
      <c r="G29" s="211"/>
      <c r="H29" s="211"/>
      <c r="I29" s="211"/>
      <c r="J29" s="211"/>
      <c r="K29" s="212"/>
      <c r="L29" s="211"/>
      <c r="M29" s="211"/>
      <c r="N29" s="211"/>
      <c r="O29" s="211"/>
      <c r="P29" s="211"/>
      <c r="Q29" s="212"/>
    </row>
    <row r="30" spans="1:32" ht="30" customHeight="1">
      <c r="A30" s="210"/>
      <c r="B30" s="211"/>
      <c r="C30" s="211"/>
      <c r="D30" s="211"/>
      <c r="E30" s="211"/>
      <c r="F30" s="211"/>
      <c r="G30" s="211"/>
      <c r="H30" s="211"/>
      <c r="I30" s="211"/>
      <c r="J30" s="211"/>
      <c r="K30" s="212"/>
      <c r="L30" s="211"/>
      <c r="M30" s="211"/>
      <c r="N30" s="211"/>
      <c r="O30" s="211"/>
      <c r="P30" s="211"/>
      <c r="Q30" s="212"/>
    </row>
    <row r="31" spans="1:32" ht="30" customHeight="1">
      <c r="A31" s="210"/>
      <c r="B31" s="211"/>
      <c r="C31" s="211"/>
      <c r="D31" s="211"/>
      <c r="E31" s="211"/>
      <c r="F31" s="211"/>
      <c r="G31" s="211"/>
      <c r="H31" s="211"/>
      <c r="I31" s="211"/>
      <c r="J31" s="211"/>
      <c r="K31" s="212"/>
      <c r="L31" s="211"/>
      <c r="M31" s="211"/>
      <c r="N31" s="211"/>
      <c r="O31" s="211"/>
      <c r="P31" s="211"/>
      <c r="Q31" s="212"/>
    </row>
    <row r="32" spans="1:32" ht="30" customHeight="1">
      <c r="A32" s="210"/>
      <c r="B32" s="211"/>
      <c r="C32" s="211"/>
      <c r="D32" s="211"/>
      <c r="E32" s="211"/>
      <c r="F32" s="211"/>
      <c r="G32" s="211"/>
      <c r="H32" s="211"/>
      <c r="I32" s="211"/>
      <c r="J32" s="211"/>
      <c r="K32" s="212"/>
      <c r="L32" s="211"/>
      <c r="M32" s="211"/>
      <c r="N32" s="211"/>
      <c r="O32" s="211"/>
      <c r="P32" s="211"/>
      <c r="Q32" s="212"/>
    </row>
    <row r="33" spans="1:17" ht="30" customHeight="1">
      <c r="A33" s="210"/>
      <c r="B33" s="211"/>
      <c r="C33" s="211"/>
      <c r="D33" s="211"/>
      <c r="E33" s="211"/>
      <c r="F33" s="211"/>
      <c r="G33" s="211"/>
      <c r="H33" s="211"/>
      <c r="I33" s="211"/>
      <c r="J33" s="211"/>
      <c r="K33" s="212"/>
      <c r="L33" s="211"/>
      <c r="M33" s="211"/>
      <c r="N33" s="211"/>
      <c r="O33" s="211"/>
      <c r="P33" s="211"/>
      <c r="Q33" s="212"/>
    </row>
    <row r="34" spans="1:17" ht="30" customHeight="1">
      <c r="A34" s="210"/>
      <c r="B34" s="211"/>
      <c r="C34" s="211"/>
      <c r="D34" s="211"/>
      <c r="E34" s="211"/>
      <c r="F34" s="211"/>
      <c r="G34" s="211"/>
      <c r="H34" s="211"/>
      <c r="I34" s="211"/>
      <c r="J34" s="211"/>
      <c r="K34" s="212"/>
      <c r="L34" s="211"/>
      <c r="M34" s="211"/>
      <c r="N34" s="211"/>
      <c r="O34" s="211"/>
      <c r="P34" s="211"/>
      <c r="Q34" s="212"/>
    </row>
    <row r="35" spans="1:17" ht="30" customHeight="1">
      <c r="A35" s="210"/>
      <c r="B35" s="211"/>
      <c r="C35" s="211"/>
      <c r="D35" s="211"/>
      <c r="E35" s="211"/>
      <c r="F35" s="211"/>
      <c r="G35" s="211"/>
      <c r="H35" s="211"/>
      <c r="I35" s="211"/>
      <c r="J35" s="211"/>
      <c r="K35" s="212"/>
      <c r="L35" s="211"/>
      <c r="M35" s="211"/>
      <c r="N35" s="211"/>
      <c r="O35" s="211"/>
      <c r="P35" s="211"/>
      <c r="Q35" s="212"/>
    </row>
    <row r="36" spans="1:17" ht="30" customHeight="1">
      <c r="A36" s="210"/>
      <c r="B36" s="211"/>
      <c r="C36" s="211"/>
      <c r="D36" s="211"/>
      <c r="E36" s="211"/>
      <c r="F36" s="211"/>
      <c r="G36" s="211"/>
      <c r="H36" s="211"/>
      <c r="I36" s="211"/>
      <c r="J36" s="211"/>
      <c r="K36" s="212"/>
      <c r="L36" s="211"/>
      <c r="M36" s="211"/>
      <c r="N36" s="211"/>
      <c r="O36" s="211"/>
      <c r="P36" s="211"/>
      <c r="Q36" s="212"/>
    </row>
    <row r="37" spans="1:17" ht="30" customHeight="1">
      <c r="A37" s="210"/>
      <c r="B37" s="211"/>
      <c r="C37" s="211"/>
      <c r="D37" s="211"/>
      <c r="E37" s="211"/>
      <c r="F37" s="211"/>
      <c r="G37" s="211"/>
      <c r="H37" s="211"/>
      <c r="I37" s="211"/>
      <c r="J37" s="211"/>
      <c r="K37" s="212"/>
      <c r="L37" s="211"/>
      <c r="M37" s="211"/>
      <c r="N37" s="211"/>
      <c r="O37" s="211"/>
      <c r="P37" s="211"/>
      <c r="Q37" s="212"/>
    </row>
    <row r="38" spans="1:17" ht="30" customHeight="1">
      <c r="A38" s="210"/>
      <c r="B38" s="211"/>
      <c r="C38" s="211"/>
      <c r="D38" s="211"/>
      <c r="E38" s="211"/>
      <c r="F38" s="211"/>
      <c r="G38" s="211"/>
      <c r="H38" s="211"/>
      <c r="I38" s="211"/>
      <c r="J38" s="211"/>
      <c r="K38" s="212"/>
      <c r="L38" s="211"/>
      <c r="M38" s="211"/>
      <c r="N38" s="211"/>
      <c r="O38" s="211"/>
      <c r="P38" s="211"/>
      <c r="Q38" s="212"/>
    </row>
    <row r="39" spans="1:17" ht="30" customHeight="1">
      <c r="A39" s="210"/>
      <c r="B39" s="211"/>
      <c r="C39" s="211"/>
      <c r="D39" s="211"/>
      <c r="E39" s="211"/>
      <c r="F39" s="211"/>
      <c r="G39" s="211"/>
      <c r="H39" s="211"/>
      <c r="I39" s="211"/>
      <c r="J39" s="211"/>
      <c r="K39" s="212"/>
      <c r="L39" s="211"/>
      <c r="M39" s="211"/>
      <c r="N39" s="211"/>
      <c r="O39" s="211"/>
      <c r="P39" s="211"/>
      <c r="Q39" s="212"/>
    </row>
    <row r="40" spans="1:17" ht="30" customHeight="1">
      <c r="A40" s="210"/>
      <c r="B40" s="211"/>
      <c r="C40" s="211"/>
      <c r="D40" s="211"/>
      <c r="E40" s="211"/>
      <c r="F40" s="211"/>
      <c r="G40" s="211"/>
      <c r="H40" s="211"/>
      <c r="I40" s="211"/>
      <c r="J40" s="211"/>
      <c r="K40" s="212"/>
      <c r="L40" s="211"/>
      <c r="M40" s="211"/>
      <c r="N40" s="211"/>
      <c r="O40" s="211"/>
      <c r="P40" s="211"/>
      <c r="Q40" s="212"/>
    </row>
    <row r="41" spans="1:17" ht="30" customHeight="1">
      <c r="A41" s="210"/>
      <c r="B41" s="211"/>
      <c r="C41" s="211"/>
      <c r="D41" s="211"/>
      <c r="E41" s="211"/>
      <c r="F41" s="211"/>
      <c r="G41" s="211"/>
      <c r="H41" s="211"/>
      <c r="I41" s="211"/>
      <c r="J41" s="211"/>
      <c r="K41" s="212"/>
      <c r="L41" s="211"/>
      <c r="M41" s="211"/>
      <c r="N41" s="211"/>
      <c r="O41" s="211"/>
      <c r="P41" s="211"/>
      <c r="Q41" s="212"/>
    </row>
    <row r="42" spans="1:17" ht="30" customHeight="1">
      <c r="A42" s="210"/>
      <c r="B42" s="211"/>
      <c r="C42" s="211"/>
      <c r="D42" s="211"/>
      <c r="E42" s="211"/>
      <c r="F42" s="211"/>
      <c r="G42" s="211"/>
      <c r="H42" s="211"/>
      <c r="I42" s="211"/>
      <c r="J42" s="211"/>
      <c r="K42" s="212"/>
      <c r="L42" s="211"/>
      <c r="M42" s="211"/>
      <c r="N42" s="211"/>
      <c r="O42" s="211"/>
      <c r="P42" s="211"/>
      <c r="Q42" s="212"/>
    </row>
    <row r="43" spans="1:17" ht="30" customHeight="1">
      <c r="A43" s="210"/>
      <c r="B43" s="211"/>
      <c r="C43" s="211"/>
      <c r="D43" s="211"/>
      <c r="E43" s="211"/>
      <c r="F43" s="211"/>
      <c r="G43" s="211"/>
      <c r="H43" s="211"/>
      <c r="I43" s="211"/>
      <c r="J43" s="211"/>
      <c r="K43" s="212"/>
      <c r="L43" s="211"/>
      <c r="M43" s="211"/>
      <c r="N43" s="211"/>
      <c r="O43" s="211"/>
      <c r="P43" s="211"/>
      <c r="Q43" s="212"/>
    </row>
    <row r="44" spans="1:17" ht="30" customHeight="1">
      <c r="A44" s="210"/>
      <c r="B44" s="211"/>
      <c r="C44" s="211"/>
      <c r="D44" s="211"/>
      <c r="E44" s="211"/>
      <c r="F44" s="211"/>
      <c r="G44" s="211"/>
      <c r="H44" s="211"/>
      <c r="I44" s="211"/>
      <c r="J44" s="211"/>
      <c r="K44" s="212"/>
      <c r="L44" s="211"/>
      <c r="M44" s="211"/>
      <c r="N44" s="211"/>
      <c r="O44" s="211"/>
      <c r="P44" s="211"/>
      <c r="Q44" s="212"/>
    </row>
    <row r="45" spans="1:17" ht="30" customHeight="1">
      <c r="A45" s="210"/>
      <c r="B45" s="211"/>
      <c r="C45" s="211"/>
      <c r="D45" s="211"/>
      <c r="E45" s="211"/>
      <c r="F45" s="211"/>
      <c r="G45" s="211"/>
      <c r="H45" s="211"/>
      <c r="I45" s="211"/>
      <c r="J45" s="211"/>
      <c r="K45" s="212"/>
      <c r="L45" s="211"/>
      <c r="M45" s="211"/>
      <c r="N45" s="211"/>
      <c r="O45" s="211"/>
      <c r="P45" s="211"/>
      <c r="Q45" s="212"/>
    </row>
    <row r="46" spans="1:17" ht="30" customHeight="1">
      <c r="A46" s="210"/>
      <c r="B46" s="211"/>
      <c r="C46" s="211"/>
      <c r="D46" s="211"/>
      <c r="E46" s="211"/>
      <c r="F46" s="211"/>
      <c r="G46" s="211"/>
      <c r="H46" s="211"/>
      <c r="I46" s="211"/>
      <c r="J46" s="211"/>
      <c r="K46" s="212"/>
      <c r="L46" s="211"/>
      <c r="M46" s="211"/>
      <c r="N46" s="211"/>
      <c r="O46" s="211"/>
      <c r="P46" s="211"/>
      <c r="Q46" s="212"/>
    </row>
    <row r="47" spans="1:17" ht="30" customHeight="1">
      <c r="A47" s="210"/>
      <c r="B47" s="211"/>
      <c r="C47" s="211"/>
      <c r="D47" s="211"/>
      <c r="E47" s="211"/>
      <c r="F47" s="211"/>
      <c r="G47" s="211"/>
      <c r="H47" s="211"/>
      <c r="I47" s="211"/>
      <c r="J47" s="211"/>
      <c r="K47" s="212"/>
      <c r="L47" s="211"/>
      <c r="M47" s="211"/>
      <c r="N47" s="211"/>
      <c r="O47" s="211"/>
      <c r="P47" s="211"/>
      <c r="Q47" s="212"/>
    </row>
    <row r="48" spans="1:17" ht="30" customHeight="1">
      <c r="A48" s="210"/>
      <c r="B48" s="211"/>
      <c r="C48" s="211"/>
      <c r="D48" s="211"/>
      <c r="E48" s="211"/>
      <c r="F48" s="211"/>
      <c r="G48" s="211"/>
      <c r="H48" s="211"/>
      <c r="I48" s="211"/>
      <c r="J48" s="211"/>
      <c r="K48" s="212"/>
      <c r="L48" s="211"/>
      <c r="M48" s="211"/>
      <c r="N48" s="211"/>
      <c r="O48" s="211"/>
      <c r="P48" s="211"/>
      <c r="Q48" s="212"/>
    </row>
    <row r="49" spans="1:17" ht="30" customHeight="1">
      <c r="A49" s="210"/>
      <c r="B49" s="211"/>
      <c r="C49" s="211"/>
      <c r="D49" s="211"/>
      <c r="E49" s="211"/>
      <c r="F49" s="211"/>
      <c r="G49" s="211"/>
      <c r="H49" s="211"/>
      <c r="I49" s="211"/>
      <c r="J49" s="211"/>
      <c r="K49" s="212"/>
      <c r="L49" s="211"/>
      <c r="M49" s="211"/>
      <c r="N49" s="211"/>
      <c r="O49" s="211"/>
      <c r="P49" s="211"/>
      <c r="Q49" s="212"/>
    </row>
    <row r="50" spans="1:17" ht="15.75">
      <c r="A50" s="152" t="s">
        <v>94</v>
      </c>
      <c r="B50" s="152"/>
      <c r="C50" s="152"/>
      <c r="D50" s="152"/>
      <c r="E50" s="152"/>
      <c r="F50" s="152"/>
      <c r="G50" s="152"/>
      <c r="H50" s="152"/>
      <c r="I50" s="152"/>
      <c r="J50" s="152"/>
      <c r="K50" s="152"/>
    </row>
  </sheetData>
  <sheetProtection sheet="1" selectLockedCells="1"/>
  <mergeCells count="27">
    <mergeCell ref="A1:F1"/>
    <mergeCell ref="M1:Q1"/>
    <mergeCell ref="E2:F2"/>
    <mergeCell ref="A3:Q3"/>
    <mergeCell ref="L4:N4"/>
    <mergeCell ref="O4:Q4"/>
    <mergeCell ref="I4:J4"/>
    <mergeCell ref="P23:Q23"/>
    <mergeCell ref="B5:D5"/>
    <mergeCell ref="M5:N5"/>
    <mergeCell ref="P5:Q5"/>
    <mergeCell ref="B6:D6"/>
    <mergeCell ref="L6:M6"/>
    <mergeCell ref="O6:P6"/>
    <mergeCell ref="A21:H21"/>
    <mergeCell ref="A22:K22"/>
    <mergeCell ref="J23:K23"/>
    <mergeCell ref="L23:M23"/>
    <mergeCell ref="N23:O23"/>
    <mergeCell ref="I5:J5"/>
    <mergeCell ref="A50:K50"/>
    <mergeCell ref="N24:O24"/>
    <mergeCell ref="P24:Q24"/>
    <mergeCell ref="A26:K26"/>
    <mergeCell ref="L26:Q26"/>
    <mergeCell ref="A27:K49"/>
    <mergeCell ref="L27:Q49"/>
  </mergeCells>
  <phoneticPr fontId="5"/>
  <conditionalFormatting sqref="A9:B20 D9:K20 M9:N20">
    <cfRule type="containsBlanks" dxfId="3" priority="2">
      <formula>LEN(TRIM(A9))=0</formula>
    </cfRule>
  </conditionalFormatting>
  <conditionalFormatting sqref="I5:J5">
    <cfRule type="containsBlanks" dxfId="2" priority="1">
      <formula>LEN(TRIM(I5))=0</formula>
    </cfRule>
  </conditionalFormatting>
  <dataValidations count="1">
    <dataValidation type="list" allowBlank="1" showInputMessage="1" showErrorMessage="1" sqref="K9:K20" xr:uid="{E7A1DA7A-81AF-42F6-A231-16160A4500BF}">
      <formula1>"有,無"</formula1>
    </dataValidation>
  </dataValidations>
  <printOptions horizontalCentered="1"/>
  <pageMargins left="0.74803149606299213" right="0.47244094488188981" top="0.6692913385826772" bottom="0.35433070866141736" header="0.39370078740157483" footer="0.27559055118110237"/>
  <pageSetup paperSize="9" scale="52"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F0C18FA9-DAA0-4389-8CCC-EC0056921341}">
          <x14:formula1>
            <xm:f>'(参考)宿泊料等'!$I$2:$I$15</xm:f>
          </x14:formula1>
          <xm:sqref>I9:I20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8720B-EF71-468F-973E-E6D6F018D573}">
  <sheetPr>
    <tabColor rgb="FFFFFF00"/>
    <pageSetUpPr fitToPage="1"/>
  </sheetPr>
  <dimension ref="A1:AI50"/>
  <sheetViews>
    <sheetView showZeros="0" view="pageBreakPreview" zoomScale="90" zoomScaleNormal="70" zoomScaleSheetLayoutView="90" workbookViewId="0">
      <selection activeCell="I5" sqref="I5:J5"/>
    </sheetView>
  </sheetViews>
  <sheetFormatPr defaultColWidth="2.5703125" defaultRowHeight="30" customHeight="1"/>
  <cols>
    <col min="1" max="1" width="7.85546875" style="1" bestFit="1" customWidth="1"/>
    <col min="2" max="2" width="7.7109375" style="1" bestFit="1" customWidth="1"/>
    <col min="3" max="3" width="4.28515625" style="3" bestFit="1" customWidth="1"/>
    <col min="4" max="4" width="7.7109375" style="1" bestFit="1" customWidth="1"/>
    <col min="5" max="5" width="10.7109375" style="1" customWidth="1"/>
    <col min="6" max="6" width="18.7109375" style="1" customWidth="1"/>
    <col min="7" max="7" width="10.7109375" style="1" customWidth="1"/>
    <col min="8" max="8" width="18.7109375" style="1" customWidth="1"/>
    <col min="9" max="9" width="8.85546875" style="1" customWidth="1"/>
    <col min="10" max="10" width="8.85546875" style="3" customWidth="1"/>
    <col min="11" max="11" width="9.28515625" style="3" bestFit="1" customWidth="1"/>
    <col min="12" max="17" width="10" style="1" customWidth="1"/>
    <col min="18" max="16384" width="2.5703125" style="1"/>
  </cols>
  <sheetData>
    <row r="1" spans="1:35" ht="15.75">
      <c r="A1" s="174" t="s">
        <v>49</v>
      </c>
      <c r="B1" s="174"/>
      <c r="C1" s="174"/>
      <c r="D1" s="174"/>
      <c r="E1" s="174"/>
      <c r="F1" s="174"/>
      <c r="G1" s="2"/>
      <c r="H1" s="2"/>
      <c r="I1" s="2"/>
      <c r="J1" s="2"/>
      <c r="K1" s="2"/>
      <c r="L1" s="2"/>
      <c r="M1" s="175">
        <f>'報告書(車)'!U6</f>
        <v>0</v>
      </c>
      <c r="N1" s="175"/>
      <c r="O1" s="175"/>
      <c r="P1" s="175"/>
      <c r="Q1" s="175"/>
    </row>
    <row r="2" spans="1:35" s="30" customFormat="1" ht="15" customHeight="1">
      <c r="A2" s="29" t="s">
        <v>50</v>
      </c>
      <c r="B2" s="29"/>
      <c r="C2" s="29"/>
      <c r="D2" s="29"/>
      <c r="E2" s="217">
        <f>'報告書(車)'!M2</f>
        <v>0</v>
      </c>
      <c r="F2" s="217"/>
      <c r="G2" s="29"/>
      <c r="H2" s="29"/>
      <c r="I2" s="29"/>
      <c r="J2" s="29"/>
      <c r="K2" s="29"/>
      <c r="L2" s="29"/>
      <c r="M2" s="29"/>
      <c r="N2" s="29"/>
      <c r="O2" s="29"/>
      <c r="P2" s="29"/>
      <c r="Q2" s="29"/>
      <c r="R2" s="29"/>
      <c r="S2" s="29"/>
      <c r="T2" s="29"/>
      <c r="U2" s="29"/>
      <c r="V2" s="29"/>
      <c r="W2" s="29"/>
      <c r="X2" s="29"/>
      <c r="Y2" s="29"/>
      <c r="Z2" s="29"/>
      <c r="AA2" s="29"/>
      <c r="AB2" s="29"/>
      <c r="AC2" s="29"/>
      <c r="AD2" s="29"/>
      <c r="AE2" s="29"/>
    </row>
    <row r="3" spans="1:35" ht="16.5" thickBot="1">
      <c r="A3" s="177" t="s">
        <v>101</v>
      </c>
      <c r="B3" s="177"/>
      <c r="C3" s="177"/>
      <c r="D3" s="177"/>
      <c r="E3" s="177"/>
      <c r="F3" s="177"/>
      <c r="G3" s="177"/>
      <c r="H3" s="177"/>
      <c r="I3" s="177"/>
      <c r="J3" s="177"/>
      <c r="K3" s="177"/>
      <c r="L3" s="177"/>
      <c r="M3" s="177"/>
      <c r="N3" s="177"/>
      <c r="O3" s="177"/>
      <c r="P3" s="177"/>
      <c r="Q3" s="177"/>
    </row>
    <row r="4" spans="1:35" ht="30" customHeight="1">
      <c r="E4" s="31"/>
      <c r="I4" s="181" t="s">
        <v>52</v>
      </c>
      <c r="J4" s="182"/>
      <c r="K4" s="32"/>
      <c r="L4" s="178" t="s">
        <v>53</v>
      </c>
      <c r="M4" s="179"/>
      <c r="N4" s="180"/>
      <c r="O4" s="178" t="s">
        <v>102</v>
      </c>
      <c r="P4" s="179"/>
      <c r="Q4" s="180"/>
    </row>
    <row r="5" spans="1:35" ht="30" customHeight="1" thickBot="1">
      <c r="A5" s="33" t="s">
        <v>55</v>
      </c>
      <c r="B5" s="163">
        <f>'報告書(車)'!$Z$18</f>
        <v>0</v>
      </c>
      <c r="C5" s="163"/>
      <c r="D5" s="163"/>
      <c r="E5" s="22"/>
      <c r="I5" s="224"/>
      <c r="J5" s="225"/>
      <c r="K5" s="34"/>
      <c r="L5" s="35" t="s">
        <v>56</v>
      </c>
      <c r="M5" s="213" t="str">
        <f>IF(J21&lt;8,"",J21*(IF(I5&lt;37,I5,37)))</f>
        <v/>
      </c>
      <c r="N5" s="214"/>
      <c r="O5" s="35" t="s">
        <v>56</v>
      </c>
      <c r="P5" s="215" t="str">
        <f>M5</f>
        <v/>
      </c>
      <c r="Q5" s="216"/>
    </row>
    <row r="6" spans="1:35" ht="30" customHeight="1" thickBot="1">
      <c r="A6" s="33" t="s">
        <v>57</v>
      </c>
      <c r="B6" s="163">
        <f>'報告書(車)'!$O$18</f>
        <v>0</v>
      </c>
      <c r="C6" s="163"/>
      <c r="D6" s="163"/>
      <c r="E6" s="22"/>
      <c r="F6" s="22"/>
      <c r="G6" s="22"/>
      <c r="H6" s="22"/>
      <c r="I6" s="22"/>
      <c r="J6" s="34"/>
      <c r="K6" s="34"/>
      <c r="L6" s="166" t="s">
        <v>58</v>
      </c>
      <c r="M6" s="167"/>
      <c r="N6" s="36" t="s">
        <v>59</v>
      </c>
      <c r="O6" s="166" t="s">
        <v>58</v>
      </c>
      <c r="P6" s="167"/>
      <c r="Q6" s="36" t="s">
        <v>59</v>
      </c>
    </row>
    <row r="7" spans="1:35" ht="30" customHeight="1">
      <c r="A7" s="37" t="s">
        <v>60</v>
      </c>
      <c r="B7" s="38" t="s">
        <v>61</v>
      </c>
      <c r="C7" s="39" t="s">
        <v>62</v>
      </c>
      <c r="D7" s="40" t="s">
        <v>63</v>
      </c>
      <c r="E7" s="41" t="s">
        <v>64</v>
      </c>
      <c r="F7" s="41" t="s">
        <v>65</v>
      </c>
      <c r="G7" s="42" t="s">
        <v>66</v>
      </c>
      <c r="H7" s="41" t="s">
        <v>65</v>
      </c>
      <c r="I7" s="41" t="s">
        <v>67</v>
      </c>
      <c r="J7" s="43" t="s">
        <v>68</v>
      </c>
      <c r="K7" s="38" t="s">
        <v>69</v>
      </c>
      <c r="L7" s="44" t="s">
        <v>70</v>
      </c>
      <c r="M7" s="45" t="s">
        <v>71</v>
      </c>
      <c r="N7" s="46" t="s">
        <v>72</v>
      </c>
      <c r="O7" s="44" t="s">
        <v>70</v>
      </c>
      <c r="P7" s="45" t="s">
        <v>71</v>
      </c>
      <c r="Q7" s="46" t="s">
        <v>72</v>
      </c>
    </row>
    <row r="8" spans="1:35" s="57" customFormat="1" ht="15.75">
      <c r="A8" s="47"/>
      <c r="B8" s="48"/>
      <c r="C8" s="49"/>
      <c r="D8" s="50"/>
      <c r="E8" s="51"/>
      <c r="F8" s="51"/>
      <c r="G8" s="52"/>
      <c r="H8" s="51"/>
      <c r="I8" s="51"/>
      <c r="J8" s="53" t="s">
        <v>73</v>
      </c>
      <c r="K8" s="48"/>
      <c r="L8" s="47" t="s">
        <v>74</v>
      </c>
      <c r="M8" s="54" t="s">
        <v>75</v>
      </c>
      <c r="N8" s="55" t="s">
        <v>75</v>
      </c>
      <c r="O8" s="47" t="s">
        <v>74</v>
      </c>
      <c r="P8" s="54" t="s">
        <v>75</v>
      </c>
      <c r="Q8" s="56" t="s">
        <v>75</v>
      </c>
      <c r="AI8"/>
    </row>
    <row r="9" spans="1:35" ht="30" customHeight="1">
      <c r="A9" s="103"/>
      <c r="B9" s="104"/>
      <c r="C9" s="60" t="s">
        <v>76</v>
      </c>
      <c r="D9" s="105"/>
      <c r="E9" s="106"/>
      <c r="F9" s="106"/>
      <c r="G9" s="106"/>
      <c r="H9" s="106"/>
      <c r="I9" s="106"/>
      <c r="J9" s="107"/>
      <c r="K9" s="108"/>
      <c r="L9" s="65" t="str">
        <f t="shared" ref="L9:L20" si="0">IF(I9="","",1)</f>
        <v/>
      </c>
      <c r="M9" s="109"/>
      <c r="N9" s="110"/>
      <c r="O9" s="65" t="str">
        <f t="shared" ref="O9:O20" si="1">L9</f>
        <v/>
      </c>
      <c r="P9" s="68" t="str">
        <f>IF(OR(I9="東京都特別区",I9="横浜市",I9="川崎市",I9="相模原市",I9="千葉市",I9="さいたま市",I9="名古屋市",I9="京都市",I9="大阪市",I9="堺市",I9="神戸市",I9="広島市",I9="福岡市"),IF(O9=1,MIN(M9,VLOOKUP($B$6,'(参考)宿泊料等'!$B:$I,3,FALSE)),""),IF(O9=1,MIN(M9,VLOOKUP($B$6,'(参考)宿泊料等'!$B:$I,4,FALSE)),""))</f>
        <v/>
      </c>
      <c r="Q9" s="69">
        <f t="shared" ref="Q9:Q20" si="2">N9</f>
        <v>0</v>
      </c>
    </row>
    <row r="10" spans="1:35" ht="30" customHeight="1">
      <c r="A10" s="103"/>
      <c r="B10" s="111"/>
      <c r="C10" s="71" t="s">
        <v>76</v>
      </c>
      <c r="D10" s="112"/>
      <c r="E10" s="113"/>
      <c r="F10" s="106"/>
      <c r="G10" s="113"/>
      <c r="H10" s="113"/>
      <c r="I10" s="106"/>
      <c r="J10" s="114"/>
      <c r="K10" s="108"/>
      <c r="L10" s="75" t="str">
        <f t="shared" si="0"/>
        <v/>
      </c>
      <c r="M10" s="115"/>
      <c r="N10" s="116"/>
      <c r="O10" s="75" t="str">
        <f t="shared" si="1"/>
        <v/>
      </c>
      <c r="P10" s="68" t="str">
        <f>IF(OR(I10="東京都特別区",I10="横浜市",I10="川崎市",I10="相模原市",I10="千葉市",I10="さいたま市",I10="名古屋市",I10="京都市",I10="大阪市",I10="堺市",I10="神戸市",I10="広島市",I10="福岡市"),IF(O10=1,MIN(M10,VLOOKUP($B$6,'(参考)宿泊料等'!$B:$I,3,FALSE)),""),IF(O10=1,MIN(M10,VLOOKUP($B$6,'(参考)宿泊料等'!$B:$I,4,FALSE)),""))</f>
        <v/>
      </c>
      <c r="Q10" s="78">
        <f t="shared" si="2"/>
        <v>0</v>
      </c>
    </row>
    <row r="11" spans="1:35" ht="30" customHeight="1">
      <c r="A11" s="117"/>
      <c r="B11" s="111"/>
      <c r="C11" s="71" t="s">
        <v>76</v>
      </c>
      <c r="D11" s="112"/>
      <c r="E11" s="113"/>
      <c r="F11" s="113"/>
      <c r="G11" s="118"/>
      <c r="H11" s="106"/>
      <c r="I11" s="106"/>
      <c r="J11" s="119"/>
      <c r="K11" s="108"/>
      <c r="L11" s="75" t="str">
        <f t="shared" si="0"/>
        <v/>
      </c>
      <c r="M11" s="115"/>
      <c r="N11" s="116"/>
      <c r="O11" s="75" t="str">
        <f t="shared" si="1"/>
        <v/>
      </c>
      <c r="P11" s="68" t="str">
        <f>IF(OR(I11="東京都特別区",I11="横浜市",I11="川崎市",I11="相模原市",I11="千葉市",I11="さいたま市",I11="名古屋市",I11="京都市",I11="大阪市",I11="堺市",I11="神戸市",I11="広島市",I11="福岡市"),IF(O11=1,MIN(M11,VLOOKUP($B$6,'(参考)宿泊料等'!$B:$I,3,FALSE)),""),IF(O11=1,MIN(M11,VLOOKUP($B$6,'(参考)宿泊料等'!$B:$I,4,FALSE)),""))</f>
        <v/>
      </c>
      <c r="Q11" s="78">
        <f t="shared" si="2"/>
        <v>0</v>
      </c>
    </row>
    <row r="12" spans="1:35" ht="30" customHeight="1">
      <c r="A12" s="117"/>
      <c r="B12" s="111"/>
      <c r="C12" s="71" t="s">
        <v>62</v>
      </c>
      <c r="D12" s="112"/>
      <c r="E12" s="113"/>
      <c r="F12" s="113"/>
      <c r="G12" s="118"/>
      <c r="H12" s="118"/>
      <c r="I12" s="106"/>
      <c r="J12" s="114"/>
      <c r="K12" s="108"/>
      <c r="L12" s="75" t="str">
        <f t="shared" si="0"/>
        <v/>
      </c>
      <c r="M12" s="115"/>
      <c r="N12" s="116"/>
      <c r="O12" s="75" t="str">
        <f t="shared" si="1"/>
        <v/>
      </c>
      <c r="P12" s="68" t="str">
        <f>IF(OR(I12="東京都特別区",I12="横浜市",I12="川崎市",I12="相模原市",I12="千葉市",I12="さいたま市",I12="名古屋市",I12="京都市",I12="大阪市",I12="堺市",I12="神戸市",I12="広島市",I12="福岡市"),IF(O12=1,MIN(M12,VLOOKUP($B$6,'(参考)宿泊料等'!$B:$I,3,FALSE)),""),IF(O12=1,MIN(M12,VLOOKUP($B$6,'(参考)宿泊料等'!$B:$I,4,FALSE)),""))</f>
        <v/>
      </c>
      <c r="Q12" s="78">
        <f t="shared" si="2"/>
        <v>0</v>
      </c>
    </row>
    <row r="13" spans="1:35" ht="30" customHeight="1">
      <c r="A13" s="117"/>
      <c r="B13" s="111"/>
      <c r="C13" s="71" t="s">
        <v>62</v>
      </c>
      <c r="D13" s="112"/>
      <c r="E13" s="113"/>
      <c r="F13" s="113"/>
      <c r="G13" s="118"/>
      <c r="H13" s="118"/>
      <c r="I13" s="106"/>
      <c r="J13" s="114"/>
      <c r="K13" s="108"/>
      <c r="L13" s="75" t="str">
        <f t="shared" si="0"/>
        <v/>
      </c>
      <c r="M13" s="115"/>
      <c r="N13" s="116"/>
      <c r="O13" s="75" t="str">
        <f t="shared" si="1"/>
        <v/>
      </c>
      <c r="P13" s="68" t="str">
        <f>IF(OR(I13="東京都特別区",I13="横浜市",I13="川崎市",I13="相模原市",I13="千葉市",I13="さいたま市",I13="名古屋市",I13="京都市",I13="大阪市",I13="堺市",I13="神戸市",I13="広島市",I13="福岡市"),IF(O13=1,MIN(M13,VLOOKUP($B$6,'(参考)宿泊料等'!$B:$I,3,FALSE)),""),IF(O13=1,MIN(M13,VLOOKUP($B$6,'(参考)宿泊料等'!$B:$I,4,FALSE)),""))</f>
        <v/>
      </c>
      <c r="Q13" s="78">
        <f t="shared" si="2"/>
        <v>0</v>
      </c>
    </row>
    <row r="14" spans="1:35" ht="30" customHeight="1">
      <c r="A14" s="117"/>
      <c r="B14" s="111"/>
      <c r="C14" s="71" t="s">
        <v>62</v>
      </c>
      <c r="D14" s="112"/>
      <c r="E14" s="113"/>
      <c r="F14" s="113"/>
      <c r="G14" s="118"/>
      <c r="H14" s="118"/>
      <c r="I14" s="106"/>
      <c r="J14" s="114"/>
      <c r="K14" s="108"/>
      <c r="L14" s="75" t="str">
        <f t="shared" si="0"/>
        <v/>
      </c>
      <c r="M14" s="115"/>
      <c r="N14" s="116"/>
      <c r="O14" s="75" t="str">
        <f t="shared" si="1"/>
        <v/>
      </c>
      <c r="P14" s="68" t="str">
        <f>IF(OR(I14="東京都特別区",I14="横浜市",I14="川崎市",I14="相模原市",I14="千葉市",I14="さいたま市",I14="名古屋市",I14="京都市",I14="大阪市",I14="堺市",I14="神戸市",I14="広島市",I14="福岡市"),IF(O14=1,MIN(M14,VLOOKUP($B$6,'(参考)宿泊料等'!$B:$I,3,FALSE)),""),IF(O14=1,MIN(M14,VLOOKUP($B$6,'(参考)宿泊料等'!$B:$I,4,FALSE)),""))</f>
        <v/>
      </c>
      <c r="Q14" s="78">
        <f t="shared" si="2"/>
        <v>0</v>
      </c>
    </row>
    <row r="15" spans="1:35" ht="30" customHeight="1">
      <c r="A15" s="103"/>
      <c r="B15" s="111"/>
      <c r="C15" s="71" t="s">
        <v>76</v>
      </c>
      <c r="D15" s="112"/>
      <c r="E15" s="113"/>
      <c r="F15" s="106"/>
      <c r="G15" s="113"/>
      <c r="H15" s="113"/>
      <c r="I15" s="106"/>
      <c r="J15" s="114"/>
      <c r="K15" s="108"/>
      <c r="L15" s="75" t="str">
        <f t="shared" si="0"/>
        <v/>
      </c>
      <c r="M15" s="115"/>
      <c r="N15" s="116"/>
      <c r="O15" s="75" t="str">
        <f t="shared" si="1"/>
        <v/>
      </c>
      <c r="P15" s="68" t="str">
        <f>IF(OR(I15="東京都特別区",I15="横浜市",I15="川崎市",I15="相模原市",I15="千葉市",I15="さいたま市",I15="名古屋市",I15="京都市",I15="大阪市",I15="堺市",I15="神戸市",I15="広島市",I15="福岡市"),IF(O15=1,MIN(M15,VLOOKUP($B$6,'(参考)宿泊料等'!$B:$I,3,FALSE)),""),IF(O15=1,MIN(M15,VLOOKUP($B$6,'(参考)宿泊料等'!$B:$I,4,FALSE)),""))</f>
        <v/>
      </c>
      <c r="Q15" s="78">
        <f t="shared" si="2"/>
        <v>0</v>
      </c>
    </row>
    <row r="16" spans="1:35" ht="30" customHeight="1">
      <c r="A16" s="117"/>
      <c r="B16" s="111"/>
      <c r="C16" s="71" t="s">
        <v>76</v>
      </c>
      <c r="D16" s="112"/>
      <c r="E16" s="113"/>
      <c r="F16" s="113"/>
      <c r="G16" s="118"/>
      <c r="H16" s="106"/>
      <c r="I16" s="106"/>
      <c r="J16" s="119"/>
      <c r="K16" s="108"/>
      <c r="L16" s="75" t="str">
        <f t="shared" si="0"/>
        <v/>
      </c>
      <c r="M16" s="115"/>
      <c r="N16" s="116"/>
      <c r="O16" s="75" t="str">
        <f t="shared" si="1"/>
        <v/>
      </c>
      <c r="P16" s="68" t="str">
        <f>IF(OR(I16="東京都特別区",I16="横浜市",I16="川崎市",I16="相模原市",I16="千葉市",I16="さいたま市",I16="名古屋市",I16="京都市",I16="大阪市",I16="堺市",I16="神戸市",I16="広島市",I16="福岡市"),IF(O16=1,MIN(M16,VLOOKUP($B$6,'(参考)宿泊料等'!$B:$I,3,FALSE)),""),IF(O16=1,MIN(M16,VLOOKUP($B$6,'(参考)宿泊料等'!$B:$I,4,FALSE)),""))</f>
        <v/>
      </c>
      <c r="Q16" s="78">
        <f t="shared" si="2"/>
        <v>0</v>
      </c>
    </row>
    <row r="17" spans="1:32" ht="30" customHeight="1">
      <c r="A17" s="117"/>
      <c r="B17" s="111"/>
      <c r="C17" s="71" t="s">
        <v>62</v>
      </c>
      <c r="D17" s="112"/>
      <c r="E17" s="113"/>
      <c r="F17" s="113"/>
      <c r="G17" s="118"/>
      <c r="H17" s="118"/>
      <c r="I17" s="106"/>
      <c r="J17" s="114"/>
      <c r="K17" s="108"/>
      <c r="L17" s="75" t="str">
        <f t="shared" si="0"/>
        <v/>
      </c>
      <c r="M17" s="115"/>
      <c r="N17" s="116"/>
      <c r="O17" s="75" t="str">
        <f t="shared" si="1"/>
        <v/>
      </c>
      <c r="P17" s="68" t="str">
        <f>IF(OR(I17="東京都特別区",I17="横浜市",I17="川崎市",I17="相模原市",I17="千葉市",I17="さいたま市",I17="名古屋市",I17="京都市",I17="大阪市",I17="堺市",I17="神戸市",I17="広島市",I17="福岡市"),IF(O17=1,MIN(M17,VLOOKUP($B$6,'(参考)宿泊料等'!$B:$I,3,FALSE)),""),IF(O17=1,MIN(M17,VLOOKUP($B$6,'(参考)宿泊料等'!$B:$I,4,FALSE)),""))</f>
        <v/>
      </c>
      <c r="Q17" s="78">
        <f t="shared" si="2"/>
        <v>0</v>
      </c>
    </row>
    <row r="18" spans="1:32" ht="30" customHeight="1">
      <c r="A18" s="117"/>
      <c r="B18" s="111"/>
      <c r="C18" s="71" t="s">
        <v>62</v>
      </c>
      <c r="D18" s="112"/>
      <c r="E18" s="113"/>
      <c r="F18" s="113"/>
      <c r="G18" s="118"/>
      <c r="H18" s="118"/>
      <c r="I18" s="106"/>
      <c r="J18" s="114"/>
      <c r="K18" s="108"/>
      <c r="L18" s="75" t="str">
        <f t="shared" si="0"/>
        <v/>
      </c>
      <c r="M18" s="115"/>
      <c r="N18" s="116"/>
      <c r="O18" s="75" t="str">
        <f t="shared" si="1"/>
        <v/>
      </c>
      <c r="P18" s="68" t="str">
        <f>IF(OR(I18="東京都特別区",I18="横浜市",I18="川崎市",I18="相模原市",I18="千葉市",I18="さいたま市",I18="名古屋市",I18="京都市",I18="大阪市",I18="堺市",I18="神戸市",I18="広島市",I18="福岡市"),IF(O18=1,MIN(M18,VLOOKUP($B$6,'(参考)宿泊料等'!$B:$I,3,FALSE)),""),IF(O18=1,MIN(M18,VLOOKUP($B$6,'(参考)宿泊料等'!$B:$I,4,FALSE)),""))</f>
        <v/>
      </c>
      <c r="Q18" s="78">
        <f t="shared" si="2"/>
        <v>0</v>
      </c>
    </row>
    <row r="19" spans="1:32" ht="30" customHeight="1">
      <c r="A19" s="117"/>
      <c r="B19" s="111"/>
      <c r="C19" s="71" t="s">
        <v>62</v>
      </c>
      <c r="D19" s="112"/>
      <c r="E19" s="113"/>
      <c r="F19" s="113"/>
      <c r="G19" s="118"/>
      <c r="H19" s="118"/>
      <c r="I19" s="106"/>
      <c r="J19" s="114"/>
      <c r="K19" s="108"/>
      <c r="L19" s="75" t="str">
        <f t="shared" si="0"/>
        <v/>
      </c>
      <c r="M19" s="115"/>
      <c r="N19" s="116"/>
      <c r="O19" s="75" t="str">
        <f t="shared" si="1"/>
        <v/>
      </c>
      <c r="P19" s="68" t="str">
        <f>IF(OR(I19="東京都特別区",I19="横浜市",I19="川崎市",I19="相模原市",I19="千葉市",I19="さいたま市",I19="名古屋市",I19="京都市",I19="大阪市",I19="堺市",I19="神戸市",I19="広島市",I19="福岡市"),IF(O19=1,MIN(M19,VLOOKUP($B$6,'(参考)宿泊料等'!$B:$I,3,FALSE)),""),IF(O19=1,MIN(M19,VLOOKUP($B$6,'(参考)宿泊料等'!$B:$I,4,FALSE)),""))</f>
        <v/>
      </c>
      <c r="Q19" s="78">
        <f t="shared" si="2"/>
        <v>0</v>
      </c>
    </row>
    <row r="20" spans="1:32" ht="30" customHeight="1" thickBot="1">
      <c r="A20" s="117"/>
      <c r="B20" s="111"/>
      <c r="C20" s="71" t="s">
        <v>62</v>
      </c>
      <c r="D20" s="112"/>
      <c r="E20" s="113"/>
      <c r="F20" s="113"/>
      <c r="G20" s="113"/>
      <c r="H20" s="113"/>
      <c r="I20" s="106"/>
      <c r="J20" s="114"/>
      <c r="K20" s="108"/>
      <c r="L20" s="120" t="str">
        <f t="shared" si="0"/>
        <v/>
      </c>
      <c r="M20" s="121"/>
      <c r="N20" s="122"/>
      <c r="O20" s="120" t="str">
        <f t="shared" si="1"/>
        <v/>
      </c>
      <c r="P20" s="68" t="str">
        <f>IF(OR(I20="東京都特別区",I20="横浜市",I20="川崎市",I20="相模原市",I20="千葉市",I20="さいたま市",I20="名古屋市",I20="京都市",I20="大阪市",I20="堺市",I20="神戸市",I20="広島市",I20="福岡市"),IF(O20=1,MIN(M20,VLOOKUP($B$6,'(参考)宿泊料等'!$B:$I,3,FALSE)),""),IF(O20=1,MIN(M20,VLOOKUP($B$6,'(参考)宿泊料等'!$B:$I,4,FALSE)),""))</f>
        <v/>
      </c>
      <c r="Q20" s="123">
        <f t="shared" si="2"/>
        <v>0</v>
      </c>
    </row>
    <row r="21" spans="1:32" ht="30" customHeight="1" thickBot="1">
      <c r="A21" s="168" t="s">
        <v>87</v>
      </c>
      <c r="B21" s="169"/>
      <c r="C21" s="169"/>
      <c r="D21" s="169"/>
      <c r="E21" s="169"/>
      <c r="F21" s="169"/>
      <c r="G21" s="169"/>
      <c r="H21" s="170"/>
      <c r="I21" s="124"/>
      <c r="J21" s="83">
        <f>TRUNC(SUM(J9:J20),-0.1)</f>
        <v>0</v>
      </c>
      <c r="K21" s="125"/>
      <c r="L21" s="85">
        <f t="shared" ref="L21:Q21" si="3">SUM(L9:L20)</f>
        <v>0</v>
      </c>
      <c r="M21" s="86">
        <f t="shared" si="3"/>
        <v>0</v>
      </c>
      <c r="N21" s="87">
        <f t="shared" si="3"/>
        <v>0</v>
      </c>
      <c r="O21" s="85">
        <f t="shared" si="3"/>
        <v>0</v>
      </c>
      <c r="P21" s="86">
        <f t="shared" si="3"/>
        <v>0</v>
      </c>
      <c r="Q21" s="87">
        <f t="shared" si="3"/>
        <v>0</v>
      </c>
    </row>
    <row r="22" spans="1:32" ht="16.5" thickBot="1">
      <c r="A22" s="171" t="s">
        <v>88</v>
      </c>
      <c r="B22" s="171"/>
      <c r="C22" s="171"/>
      <c r="D22" s="171"/>
      <c r="E22" s="171"/>
      <c r="F22" s="171"/>
      <c r="G22" s="171"/>
      <c r="H22" s="171"/>
      <c r="I22" s="171"/>
      <c r="J22" s="171"/>
      <c r="K22" s="171"/>
      <c r="L22" s="88"/>
      <c r="M22" s="88"/>
      <c r="N22" s="88"/>
      <c r="O22" s="88"/>
      <c r="P22" s="88"/>
      <c r="Q22" s="88"/>
    </row>
    <row r="23" spans="1:32" ht="30" customHeight="1" thickBot="1">
      <c r="A23" s="22"/>
      <c r="B23" s="22"/>
      <c r="C23" s="34"/>
      <c r="D23" s="22"/>
      <c r="E23" s="22"/>
      <c r="F23" s="22"/>
      <c r="G23" s="22"/>
      <c r="J23" s="172" t="s">
        <v>89</v>
      </c>
      <c r="K23" s="173"/>
      <c r="L23" s="155">
        <f>SUM(M5,M21,N21)</f>
        <v>0</v>
      </c>
      <c r="M23" s="155"/>
      <c r="N23" s="154" t="s">
        <v>90</v>
      </c>
      <c r="O23" s="154"/>
      <c r="P23" s="155">
        <f>SUM(P5,P21,Q21)</f>
        <v>0</v>
      </c>
      <c r="Q23" s="156"/>
    </row>
    <row r="24" spans="1:32" ht="30" customHeight="1" thickBot="1">
      <c r="A24" s="22"/>
      <c r="B24" s="22"/>
      <c r="C24" s="34"/>
      <c r="D24" s="22"/>
      <c r="E24" s="22"/>
      <c r="F24" s="22"/>
      <c r="G24" s="22"/>
      <c r="H24" s="22"/>
      <c r="I24" s="22"/>
      <c r="J24" s="34"/>
      <c r="M24" s="89"/>
      <c r="N24" s="153" t="s">
        <v>91</v>
      </c>
      <c r="O24" s="154"/>
      <c r="P24" s="155">
        <f>IF(L23-P23&lt;0,"-",L23-P23)</f>
        <v>0</v>
      </c>
      <c r="Q24" s="156"/>
    </row>
    <row r="25" spans="1:32" ht="16.5" thickBot="1">
      <c r="A25" s="22"/>
      <c r="B25" s="22"/>
      <c r="C25" s="34"/>
      <c r="D25" s="22"/>
      <c r="E25" s="22"/>
      <c r="F25" s="22"/>
      <c r="G25" s="22"/>
      <c r="H25" s="22"/>
      <c r="I25" s="22"/>
      <c r="J25" s="34"/>
      <c r="K25" s="34"/>
      <c r="L25" s="89"/>
      <c r="M25" s="89"/>
      <c r="N25" s="89"/>
      <c r="O25" s="32"/>
      <c r="P25" s="32"/>
      <c r="Q25" s="90"/>
    </row>
    <row r="26" spans="1:32" ht="30" customHeight="1">
      <c r="A26" s="157" t="s">
        <v>92</v>
      </c>
      <c r="B26" s="158"/>
      <c r="C26" s="158"/>
      <c r="D26" s="158"/>
      <c r="E26" s="158"/>
      <c r="F26" s="158"/>
      <c r="G26" s="158"/>
      <c r="H26" s="158"/>
      <c r="I26" s="158"/>
      <c r="J26" s="158"/>
      <c r="K26" s="159"/>
      <c r="L26" s="158" t="s">
        <v>93</v>
      </c>
      <c r="M26" s="158"/>
      <c r="N26" s="158"/>
      <c r="O26" s="158"/>
      <c r="P26" s="158"/>
      <c r="Q26" s="159"/>
      <c r="AF26"/>
    </row>
    <row r="27" spans="1:32" ht="30" customHeight="1">
      <c r="A27" s="210"/>
      <c r="B27" s="211"/>
      <c r="C27" s="211"/>
      <c r="D27" s="211"/>
      <c r="E27" s="211"/>
      <c r="F27" s="211"/>
      <c r="G27" s="211"/>
      <c r="H27" s="211"/>
      <c r="I27" s="211"/>
      <c r="J27" s="211"/>
      <c r="K27" s="212"/>
      <c r="L27" s="211"/>
      <c r="M27" s="211"/>
      <c r="N27" s="211"/>
      <c r="O27" s="211"/>
      <c r="P27" s="211"/>
      <c r="Q27" s="212"/>
    </row>
    <row r="28" spans="1:32" ht="30" customHeight="1">
      <c r="A28" s="210"/>
      <c r="B28" s="211"/>
      <c r="C28" s="211"/>
      <c r="D28" s="211"/>
      <c r="E28" s="211"/>
      <c r="F28" s="211"/>
      <c r="G28" s="211"/>
      <c r="H28" s="211"/>
      <c r="I28" s="211"/>
      <c r="J28" s="211"/>
      <c r="K28" s="212"/>
      <c r="L28" s="211"/>
      <c r="M28" s="211"/>
      <c r="N28" s="211"/>
      <c r="O28" s="211"/>
      <c r="P28" s="211"/>
      <c r="Q28" s="212"/>
    </row>
    <row r="29" spans="1:32" ht="30" customHeight="1">
      <c r="A29" s="210"/>
      <c r="B29" s="211"/>
      <c r="C29" s="211"/>
      <c r="D29" s="211"/>
      <c r="E29" s="211"/>
      <c r="F29" s="211"/>
      <c r="G29" s="211"/>
      <c r="H29" s="211"/>
      <c r="I29" s="211"/>
      <c r="J29" s="211"/>
      <c r="K29" s="212"/>
      <c r="L29" s="211"/>
      <c r="M29" s="211"/>
      <c r="N29" s="211"/>
      <c r="O29" s="211"/>
      <c r="P29" s="211"/>
      <c r="Q29" s="212"/>
    </row>
    <row r="30" spans="1:32" ht="30" customHeight="1">
      <c r="A30" s="210"/>
      <c r="B30" s="211"/>
      <c r="C30" s="211"/>
      <c r="D30" s="211"/>
      <c r="E30" s="211"/>
      <c r="F30" s="211"/>
      <c r="G30" s="211"/>
      <c r="H30" s="211"/>
      <c r="I30" s="211"/>
      <c r="J30" s="211"/>
      <c r="K30" s="212"/>
      <c r="L30" s="211"/>
      <c r="M30" s="211"/>
      <c r="N30" s="211"/>
      <c r="O30" s="211"/>
      <c r="P30" s="211"/>
      <c r="Q30" s="212"/>
    </row>
    <row r="31" spans="1:32" ht="30" customHeight="1">
      <c r="A31" s="210"/>
      <c r="B31" s="211"/>
      <c r="C31" s="211"/>
      <c r="D31" s="211"/>
      <c r="E31" s="211"/>
      <c r="F31" s="211"/>
      <c r="G31" s="211"/>
      <c r="H31" s="211"/>
      <c r="I31" s="211"/>
      <c r="J31" s="211"/>
      <c r="K31" s="212"/>
      <c r="L31" s="211"/>
      <c r="M31" s="211"/>
      <c r="N31" s="211"/>
      <c r="O31" s="211"/>
      <c r="P31" s="211"/>
      <c r="Q31" s="212"/>
    </row>
    <row r="32" spans="1:32" ht="30" customHeight="1">
      <c r="A32" s="210"/>
      <c r="B32" s="211"/>
      <c r="C32" s="211"/>
      <c r="D32" s="211"/>
      <c r="E32" s="211"/>
      <c r="F32" s="211"/>
      <c r="G32" s="211"/>
      <c r="H32" s="211"/>
      <c r="I32" s="211"/>
      <c r="J32" s="211"/>
      <c r="K32" s="212"/>
      <c r="L32" s="211"/>
      <c r="M32" s="211"/>
      <c r="N32" s="211"/>
      <c r="O32" s="211"/>
      <c r="P32" s="211"/>
      <c r="Q32" s="212"/>
    </row>
    <row r="33" spans="1:17" ht="30" customHeight="1">
      <c r="A33" s="210"/>
      <c r="B33" s="211"/>
      <c r="C33" s="211"/>
      <c r="D33" s="211"/>
      <c r="E33" s="211"/>
      <c r="F33" s="211"/>
      <c r="G33" s="211"/>
      <c r="H33" s="211"/>
      <c r="I33" s="211"/>
      <c r="J33" s="211"/>
      <c r="K33" s="212"/>
      <c r="L33" s="211"/>
      <c r="M33" s="211"/>
      <c r="N33" s="211"/>
      <c r="O33" s="211"/>
      <c r="P33" s="211"/>
      <c r="Q33" s="212"/>
    </row>
    <row r="34" spans="1:17" ht="30" customHeight="1">
      <c r="A34" s="210"/>
      <c r="B34" s="211"/>
      <c r="C34" s="211"/>
      <c r="D34" s="211"/>
      <c r="E34" s="211"/>
      <c r="F34" s="211"/>
      <c r="G34" s="211"/>
      <c r="H34" s="211"/>
      <c r="I34" s="211"/>
      <c r="J34" s="211"/>
      <c r="K34" s="212"/>
      <c r="L34" s="211"/>
      <c r="M34" s="211"/>
      <c r="N34" s="211"/>
      <c r="O34" s="211"/>
      <c r="P34" s="211"/>
      <c r="Q34" s="212"/>
    </row>
    <row r="35" spans="1:17" ht="30" customHeight="1">
      <c r="A35" s="210"/>
      <c r="B35" s="211"/>
      <c r="C35" s="211"/>
      <c r="D35" s="211"/>
      <c r="E35" s="211"/>
      <c r="F35" s="211"/>
      <c r="G35" s="211"/>
      <c r="H35" s="211"/>
      <c r="I35" s="211"/>
      <c r="J35" s="211"/>
      <c r="K35" s="212"/>
      <c r="L35" s="211"/>
      <c r="M35" s="211"/>
      <c r="N35" s="211"/>
      <c r="O35" s="211"/>
      <c r="P35" s="211"/>
      <c r="Q35" s="212"/>
    </row>
    <row r="36" spans="1:17" ht="30" customHeight="1">
      <c r="A36" s="210"/>
      <c r="B36" s="211"/>
      <c r="C36" s="211"/>
      <c r="D36" s="211"/>
      <c r="E36" s="211"/>
      <c r="F36" s="211"/>
      <c r="G36" s="211"/>
      <c r="H36" s="211"/>
      <c r="I36" s="211"/>
      <c r="J36" s="211"/>
      <c r="K36" s="212"/>
      <c r="L36" s="211"/>
      <c r="M36" s="211"/>
      <c r="N36" s="211"/>
      <c r="O36" s="211"/>
      <c r="P36" s="211"/>
      <c r="Q36" s="212"/>
    </row>
    <row r="37" spans="1:17" ht="30" customHeight="1">
      <c r="A37" s="210"/>
      <c r="B37" s="211"/>
      <c r="C37" s="211"/>
      <c r="D37" s="211"/>
      <c r="E37" s="211"/>
      <c r="F37" s="211"/>
      <c r="G37" s="211"/>
      <c r="H37" s="211"/>
      <c r="I37" s="211"/>
      <c r="J37" s="211"/>
      <c r="K37" s="212"/>
      <c r="L37" s="211"/>
      <c r="M37" s="211"/>
      <c r="N37" s="211"/>
      <c r="O37" s="211"/>
      <c r="P37" s="211"/>
      <c r="Q37" s="212"/>
    </row>
    <row r="38" spans="1:17" ht="30" customHeight="1">
      <c r="A38" s="210"/>
      <c r="B38" s="211"/>
      <c r="C38" s="211"/>
      <c r="D38" s="211"/>
      <c r="E38" s="211"/>
      <c r="F38" s="211"/>
      <c r="G38" s="211"/>
      <c r="H38" s="211"/>
      <c r="I38" s="211"/>
      <c r="J38" s="211"/>
      <c r="K38" s="212"/>
      <c r="L38" s="211"/>
      <c r="M38" s="211"/>
      <c r="N38" s="211"/>
      <c r="O38" s="211"/>
      <c r="P38" s="211"/>
      <c r="Q38" s="212"/>
    </row>
    <row r="39" spans="1:17" ht="30" customHeight="1">
      <c r="A39" s="210"/>
      <c r="B39" s="211"/>
      <c r="C39" s="211"/>
      <c r="D39" s="211"/>
      <c r="E39" s="211"/>
      <c r="F39" s="211"/>
      <c r="G39" s="211"/>
      <c r="H39" s="211"/>
      <c r="I39" s="211"/>
      <c r="J39" s="211"/>
      <c r="K39" s="212"/>
      <c r="L39" s="211"/>
      <c r="M39" s="211"/>
      <c r="N39" s="211"/>
      <c r="O39" s="211"/>
      <c r="P39" s="211"/>
      <c r="Q39" s="212"/>
    </row>
    <row r="40" spans="1:17" ht="30" customHeight="1">
      <c r="A40" s="210"/>
      <c r="B40" s="211"/>
      <c r="C40" s="211"/>
      <c r="D40" s="211"/>
      <c r="E40" s="211"/>
      <c r="F40" s="211"/>
      <c r="G40" s="211"/>
      <c r="H40" s="211"/>
      <c r="I40" s="211"/>
      <c r="J40" s="211"/>
      <c r="K40" s="212"/>
      <c r="L40" s="211"/>
      <c r="M40" s="211"/>
      <c r="N40" s="211"/>
      <c r="O40" s="211"/>
      <c r="P40" s="211"/>
      <c r="Q40" s="212"/>
    </row>
    <row r="41" spans="1:17" ht="30" customHeight="1">
      <c r="A41" s="210"/>
      <c r="B41" s="211"/>
      <c r="C41" s="211"/>
      <c r="D41" s="211"/>
      <c r="E41" s="211"/>
      <c r="F41" s="211"/>
      <c r="G41" s="211"/>
      <c r="H41" s="211"/>
      <c r="I41" s="211"/>
      <c r="J41" s="211"/>
      <c r="K41" s="212"/>
      <c r="L41" s="211"/>
      <c r="M41" s="211"/>
      <c r="N41" s="211"/>
      <c r="O41" s="211"/>
      <c r="P41" s="211"/>
      <c r="Q41" s="212"/>
    </row>
    <row r="42" spans="1:17" ht="30" customHeight="1">
      <c r="A42" s="210"/>
      <c r="B42" s="211"/>
      <c r="C42" s="211"/>
      <c r="D42" s="211"/>
      <c r="E42" s="211"/>
      <c r="F42" s="211"/>
      <c r="G42" s="211"/>
      <c r="H42" s="211"/>
      <c r="I42" s="211"/>
      <c r="J42" s="211"/>
      <c r="K42" s="212"/>
      <c r="L42" s="211"/>
      <c r="M42" s="211"/>
      <c r="N42" s="211"/>
      <c r="O42" s="211"/>
      <c r="P42" s="211"/>
      <c r="Q42" s="212"/>
    </row>
    <row r="43" spans="1:17" ht="30" customHeight="1">
      <c r="A43" s="210"/>
      <c r="B43" s="211"/>
      <c r="C43" s="211"/>
      <c r="D43" s="211"/>
      <c r="E43" s="211"/>
      <c r="F43" s="211"/>
      <c r="G43" s="211"/>
      <c r="H43" s="211"/>
      <c r="I43" s="211"/>
      <c r="J43" s="211"/>
      <c r="K43" s="212"/>
      <c r="L43" s="211"/>
      <c r="M43" s="211"/>
      <c r="N43" s="211"/>
      <c r="O43" s="211"/>
      <c r="P43" s="211"/>
      <c r="Q43" s="212"/>
    </row>
    <row r="44" spans="1:17" ht="30" customHeight="1">
      <c r="A44" s="210"/>
      <c r="B44" s="211"/>
      <c r="C44" s="211"/>
      <c r="D44" s="211"/>
      <c r="E44" s="211"/>
      <c r="F44" s="211"/>
      <c r="G44" s="211"/>
      <c r="H44" s="211"/>
      <c r="I44" s="211"/>
      <c r="J44" s="211"/>
      <c r="K44" s="212"/>
      <c r="L44" s="211"/>
      <c r="M44" s="211"/>
      <c r="N44" s="211"/>
      <c r="O44" s="211"/>
      <c r="P44" s="211"/>
      <c r="Q44" s="212"/>
    </row>
    <row r="45" spans="1:17" ht="30" customHeight="1">
      <c r="A45" s="210"/>
      <c r="B45" s="211"/>
      <c r="C45" s="211"/>
      <c r="D45" s="211"/>
      <c r="E45" s="211"/>
      <c r="F45" s="211"/>
      <c r="G45" s="211"/>
      <c r="H45" s="211"/>
      <c r="I45" s="211"/>
      <c r="J45" s="211"/>
      <c r="K45" s="212"/>
      <c r="L45" s="211"/>
      <c r="M45" s="211"/>
      <c r="N45" s="211"/>
      <c r="O45" s="211"/>
      <c r="P45" s="211"/>
      <c r="Q45" s="212"/>
    </row>
    <row r="46" spans="1:17" ht="30" customHeight="1">
      <c r="A46" s="210"/>
      <c r="B46" s="211"/>
      <c r="C46" s="211"/>
      <c r="D46" s="211"/>
      <c r="E46" s="211"/>
      <c r="F46" s="211"/>
      <c r="G46" s="211"/>
      <c r="H46" s="211"/>
      <c r="I46" s="211"/>
      <c r="J46" s="211"/>
      <c r="K46" s="212"/>
      <c r="L46" s="211"/>
      <c r="M46" s="211"/>
      <c r="N46" s="211"/>
      <c r="O46" s="211"/>
      <c r="P46" s="211"/>
      <c r="Q46" s="212"/>
    </row>
    <row r="47" spans="1:17" ht="30" customHeight="1">
      <c r="A47" s="210"/>
      <c r="B47" s="211"/>
      <c r="C47" s="211"/>
      <c r="D47" s="211"/>
      <c r="E47" s="211"/>
      <c r="F47" s="211"/>
      <c r="G47" s="211"/>
      <c r="H47" s="211"/>
      <c r="I47" s="211"/>
      <c r="J47" s="211"/>
      <c r="K47" s="212"/>
      <c r="L47" s="211"/>
      <c r="M47" s="211"/>
      <c r="N47" s="211"/>
      <c r="O47" s="211"/>
      <c r="P47" s="211"/>
      <c r="Q47" s="212"/>
    </row>
    <row r="48" spans="1:17" ht="30" customHeight="1">
      <c r="A48" s="210"/>
      <c r="B48" s="211"/>
      <c r="C48" s="211"/>
      <c r="D48" s="211"/>
      <c r="E48" s="211"/>
      <c r="F48" s="211"/>
      <c r="G48" s="211"/>
      <c r="H48" s="211"/>
      <c r="I48" s="211"/>
      <c r="J48" s="211"/>
      <c r="K48" s="212"/>
      <c r="L48" s="211"/>
      <c r="M48" s="211"/>
      <c r="N48" s="211"/>
      <c r="O48" s="211"/>
      <c r="P48" s="211"/>
      <c r="Q48" s="212"/>
    </row>
    <row r="49" spans="1:17" ht="30" customHeight="1">
      <c r="A49" s="210"/>
      <c r="B49" s="211"/>
      <c r="C49" s="211"/>
      <c r="D49" s="211"/>
      <c r="E49" s="211"/>
      <c r="F49" s="211"/>
      <c r="G49" s="211"/>
      <c r="H49" s="211"/>
      <c r="I49" s="211"/>
      <c r="J49" s="211"/>
      <c r="K49" s="212"/>
      <c r="L49" s="211"/>
      <c r="M49" s="211"/>
      <c r="N49" s="211"/>
      <c r="O49" s="211"/>
      <c r="P49" s="211"/>
      <c r="Q49" s="212"/>
    </row>
    <row r="50" spans="1:17" ht="15.75">
      <c r="A50" s="152" t="s">
        <v>94</v>
      </c>
      <c r="B50" s="152"/>
      <c r="C50" s="152"/>
      <c r="D50" s="152"/>
      <c r="E50" s="152"/>
      <c r="F50" s="152"/>
      <c r="G50" s="152"/>
      <c r="H50" s="152"/>
      <c r="I50" s="152"/>
      <c r="J50" s="152"/>
      <c r="K50" s="152"/>
    </row>
  </sheetData>
  <sheetProtection sheet="1" selectLockedCells="1"/>
  <mergeCells count="27">
    <mergeCell ref="A1:F1"/>
    <mergeCell ref="M1:Q1"/>
    <mergeCell ref="E2:F2"/>
    <mergeCell ref="A3:Q3"/>
    <mergeCell ref="L4:N4"/>
    <mergeCell ref="O4:Q4"/>
    <mergeCell ref="I4:J4"/>
    <mergeCell ref="P23:Q23"/>
    <mergeCell ref="B5:D5"/>
    <mergeCell ref="M5:N5"/>
    <mergeCell ref="P5:Q5"/>
    <mergeCell ref="B6:D6"/>
    <mergeCell ref="L6:M6"/>
    <mergeCell ref="O6:P6"/>
    <mergeCell ref="A21:H21"/>
    <mergeCell ref="A22:K22"/>
    <mergeCell ref="J23:K23"/>
    <mergeCell ref="L23:M23"/>
    <mergeCell ref="N23:O23"/>
    <mergeCell ref="I5:J5"/>
    <mergeCell ref="A50:K50"/>
    <mergeCell ref="N24:O24"/>
    <mergeCell ref="P24:Q24"/>
    <mergeCell ref="A26:K26"/>
    <mergeCell ref="L26:Q26"/>
    <mergeCell ref="A27:K49"/>
    <mergeCell ref="L27:Q49"/>
  </mergeCells>
  <phoneticPr fontId="5"/>
  <conditionalFormatting sqref="A9:B20 D9:K20 M9:N20">
    <cfRule type="containsBlanks" dxfId="1" priority="2">
      <formula>LEN(TRIM(A9))=0</formula>
    </cfRule>
  </conditionalFormatting>
  <conditionalFormatting sqref="I5:J5">
    <cfRule type="containsBlanks" dxfId="0" priority="1">
      <formula>LEN(TRIM(I5))=0</formula>
    </cfRule>
  </conditionalFormatting>
  <dataValidations count="1">
    <dataValidation type="list" allowBlank="1" showInputMessage="1" showErrorMessage="1" sqref="K9:K20" xr:uid="{E84CC301-072B-46BD-B16F-2E26A825FCAB}">
      <formula1>"有,無"</formula1>
    </dataValidation>
  </dataValidations>
  <printOptions horizontalCentered="1"/>
  <pageMargins left="0.74803149606299213" right="0.47244094488188981" top="0.6692913385826772" bottom="0.35433070866141736" header="0.39370078740157483" footer="0.27559055118110237"/>
  <pageSetup paperSize="9" scale="52"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8A623991-55C8-4B3E-AFD2-2FC0F0DA965C}">
          <x14:formula1>
            <xm:f>'(参考)宿泊料等'!$I$2:$I$15</xm:f>
          </x14:formula1>
          <xm:sqref>I9:I20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pageSetUpPr fitToPage="1"/>
  </sheetPr>
  <dimension ref="A1:M25"/>
  <sheetViews>
    <sheetView view="pageBreakPreview" zoomScaleNormal="100" zoomScaleSheetLayoutView="100" workbookViewId="0">
      <selection activeCell="G5" sqref="G5"/>
    </sheetView>
  </sheetViews>
  <sheetFormatPr defaultColWidth="9" defaultRowHeight="18.75"/>
  <cols>
    <col min="1" max="1" width="8.42578125" style="5" bestFit="1" customWidth="1"/>
    <col min="2" max="2" width="25.42578125" style="5" bestFit="1" customWidth="1"/>
    <col min="3" max="3" width="5.28515625" style="14" bestFit="1" customWidth="1"/>
    <col min="4" max="5" width="7.140625" style="5" bestFit="1" customWidth="1"/>
    <col min="6" max="6" width="8.140625" style="5" bestFit="1" customWidth="1"/>
    <col min="7" max="8" width="6.85546875" style="5" bestFit="1" customWidth="1"/>
    <col min="9" max="9" width="13" style="5" bestFit="1" customWidth="1"/>
    <col min="10" max="16384" width="9" style="5"/>
  </cols>
  <sheetData>
    <row r="1" spans="1:13">
      <c r="A1" s="220" t="s">
        <v>103</v>
      </c>
      <c r="B1" s="220" t="s">
        <v>104</v>
      </c>
      <c r="C1" s="220" t="s">
        <v>105</v>
      </c>
      <c r="D1" s="223" t="s">
        <v>106</v>
      </c>
      <c r="E1" s="223"/>
      <c r="F1" s="223" t="s">
        <v>107</v>
      </c>
      <c r="G1" s="223"/>
      <c r="H1" s="223"/>
      <c r="I1" s="4" t="s">
        <v>108</v>
      </c>
    </row>
    <row r="2" spans="1:13">
      <c r="A2" s="220"/>
      <c r="B2" s="220"/>
      <c r="C2" s="220"/>
      <c r="D2" s="4" t="s">
        <v>108</v>
      </c>
      <c r="E2" s="4" t="s">
        <v>109</v>
      </c>
      <c r="F2" s="4" t="s">
        <v>87</v>
      </c>
      <c r="G2" s="4" t="s">
        <v>74</v>
      </c>
      <c r="H2" s="4" t="s">
        <v>110</v>
      </c>
      <c r="I2" s="4" t="s">
        <v>111</v>
      </c>
    </row>
    <row r="3" spans="1:13">
      <c r="A3" s="220" t="s">
        <v>112</v>
      </c>
      <c r="B3" s="6" t="s">
        <v>113</v>
      </c>
      <c r="C3" s="4" t="s">
        <v>114</v>
      </c>
      <c r="D3" s="7">
        <v>14800</v>
      </c>
      <c r="E3" s="7">
        <v>13300</v>
      </c>
      <c r="F3" s="7">
        <f>G3+H3</f>
        <v>3000</v>
      </c>
      <c r="G3" s="7">
        <v>2000</v>
      </c>
      <c r="H3" s="7">
        <v>1000</v>
      </c>
      <c r="I3" s="4" t="s">
        <v>115</v>
      </c>
      <c r="J3" s="8"/>
      <c r="K3" s="9"/>
      <c r="L3" s="10"/>
      <c r="M3" s="9"/>
    </row>
    <row r="4" spans="1:13">
      <c r="A4" s="220"/>
      <c r="B4" s="6" t="s">
        <v>116</v>
      </c>
      <c r="C4" s="4" t="s">
        <v>114</v>
      </c>
      <c r="D4" s="7">
        <v>14800</v>
      </c>
      <c r="E4" s="7">
        <v>13300</v>
      </c>
      <c r="F4" s="7">
        <f t="shared" ref="F4:F25" si="0">G4+H4</f>
        <v>3000</v>
      </c>
      <c r="G4" s="7">
        <v>2000</v>
      </c>
      <c r="H4" s="7">
        <v>1000</v>
      </c>
      <c r="I4" s="4" t="s">
        <v>117</v>
      </c>
      <c r="J4" s="8"/>
      <c r="K4" s="9"/>
      <c r="L4" s="10"/>
      <c r="M4" s="9"/>
    </row>
    <row r="5" spans="1:13">
      <c r="A5" s="220"/>
      <c r="B5" s="6" t="s">
        <v>118</v>
      </c>
      <c r="C5" s="4" t="s">
        <v>114</v>
      </c>
      <c r="D5" s="7">
        <v>14800</v>
      </c>
      <c r="E5" s="7">
        <v>13300</v>
      </c>
      <c r="F5" s="7">
        <f t="shared" si="0"/>
        <v>3000</v>
      </c>
      <c r="G5" s="7">
        <v>2000</v>
      </c>
      <c r="H5" s="7">
        <v>1000</v>
      </c>
      <c r="I5" s="4" t="s">
        <v>119</v>
      </c>
      <c r="J5" s="8"/>
      <c r="K5" s="9"/>
      <c r="L5" s="10"/>
      <c r="M5" s="9"/>
    </row>
    <row r="6" spans="1:13">
      <c r="A6" s="220"/>
      <c r="B6" s="6" t="s">
        <v>120</v>
      </c>
      <c r="C6" s="4" t="s">
        <v>114</v>
      </c>
      <c r="D6" s="7">
        <v>14800</v>
      </c>
      <c r="E6" s="7">
        <v>13300</v>
      </c>
      <c r="F6" s="7">
        <f t="shared" si="0"/>
        <v>3000</v>
      </c>
      <c r="G6" s="7">
        <v>2000</v>
      </c>
      <c r="H6" s="7">
        <v>1000</v>
      </c>
      <c r="I6" s="4" t="s">
        <v>121</v>
      </c>
      <c r="J6" s="8"/>
      <c r="K6" s="9"/>
      <c r="L6" s="10"/>
      <c r="M6" s="9"/>
    </row>
    <row r="7" spans="1:13">
      <c r="A7" s="220"/>
      <c r="B7" s="6" t="s">
        <v>122</v>
      </c>
      <c r="C7" s="4" t="s">
        <v>114</v>
      </c>
      <c r="D7" s="7">
        <v>14800</v>
      </c>
      <c r="E7" s="7">
        <v>13300</v>
      </c>
      <c r="F7" s="7">
        <f t="shared" si="0"/>
        <v>3000</v>
      </c>
      <c r="G7" s="7">
        <v>2000</v>
      </c>
      <c r="H7" s="7">
        <v>1000</v>
      </c>
      <c r="I7" s="4" t="s">
        <v>123</v>
      </c>
      <c r="J7" s="8"/>
      <c r="K7" s="9"/>
      <c r="L7" s="10"/>
      <c r="M7" s="9"/>
    </row>
    <row r="8" spans="1:13">
      <c r="A8" s="220"/>
      <c r="B8" s="6" t="s">
        <v>124</v>
      </c>
      <c r="C8" s="4" t="s">
        <v>114</v>
      </c>
      <c r="D8" s="7">
        <v>14800</v>
      </c>
      <c r="E8" s="7">
        <v>13300</v>
      </c>
      <c r="F8" s="7">
        <f t="shared" si="0"/>
        <v>3000</v>
      </c>
      <c r="G8" s="7">
        <v>2000</v>
      </c>
      <c r="H8" s="7">
        <v>1000</v>
      </c>
      <c r="I8" s="4" t="s">
        <v>125</v>
      </c>
      <c r="J8" s="8"/>
      <c r="K8" s="9"/>
      <c r="L8" s="10"/>
      <c r="M8" s="9"/>
    </row>
    <row r="9" spans="1:13">
      <c r="A9" s="221" t="s">
        <v>126</v>
      </c>
      <c r="B9" s="11" t="s">
        <v>127</v>
      </c>
      <c r="C9" s="12" t="s">
        <v>128</v>
      </c>
      <c r="D9" s="13">
        <v>13100</v>
      </c>
      <c r="E9" s="13">
        <v>11800</v>
      </c>
      <c r="F9" s="13">
        <f t="shared" si="0"/>
        <v>2600</v>
      </c>
      <c r="G9" s="13">
        <v>1700</v>
      </c>
      <c r="H9" s="13">
        <v>900</v>
      </c>
      <c r="I9" s="4" t="s">
        <v>129</v>
      </c>
      <c r="J9" s="8"/>
      <c r="K9" s="9"/>
      <c r="L9" s="10"/>
      <c r="M9" s="9"/>
    </row>
    <row r="10" spans="1:13">
      <c r="A10" s="221"/>
      <c r="B10" s="11" t="s">
        <v>130</v>
      </c>
      <c r="C10" s="12" t="s">
        <v>128</v>
      </c>
      <c r="D10" s="13">
        <v>13100</v>
      </c>
      <c r="E10" s="13">
        <v>11800</v>
      </c>
      <c r="F10" s="13">
        <f t="shared" si="0"/>
        <v>2600</v>
      </c>
      <c r="G10" s="13">
        <v>1700</v>
      </c>
      <c r="H10" s="13">
        <v>900</v>
      </c>
      <c r="I10" s="4" t="s">
        <v>131</v>
      </c>
      <c r="J10" s="8"/>
      <c r="K10" s="9"/>
      <c r="L10" s="10"/>
      <c r="M10" s="9"/>
    </row>
    <row r="11" spans="1:13">
      <c r="A11" s="221"/>
      <c r="B11" s="11" t="s">
        <v>132</v>
      </c>
      <c r="C11" s="12" t="s">
        <v>128</v>
      </c>
      <c r="D11" s="13">
        <v>13100</v>
      </c>
      <c r="E11" s="13">
        <v>11800</v>
      </c>
      <c r="F11" s="13">
        <f t="shared" si="0"/>
        <v>2600</v>
      </c>
      <c r="G11" s="13">
        <v>1700</v>
      </c>
      <c r="H11" s="13">
        <v>900</v>
      </c>
      <c r="I11" s="4" t="s">
        <v>133</v>
      </c>
      <c r="J11" s="8"/>
      <c r="K11" s="9"/>
      <c r="L11" s="10"/>
      <c r="M11" s="9"/>
    </row>
    <row r="12" spans="1:13">
      <c r="A12" s="221"/>
      <c r="B12" s="11" t="s">
        <v>134</v>
      </c>
      <c r="C12" s="12" t="s">
        <v>128</v>
      </c>
      <c r="D12" s="13">
        <v>13100</v>
      </c>
      <c r="E12" s="13">
        <v>11800</v>
      </c>
      <c r="F12" s="13">
        <f t="shared" si="0"/>
        <v>2600</v>
      </c>
      <c r="G12" s="13">
        <v>1700</v>
      </c>
      <c r="H12" s="13">
        <v>900</v>
      </c>
      <c r="I12" s="4" t="s">
        <v>135</v>
      </c>
      <c r="J12" s="8"/>
      <c r="K12" s="9"/>
      <c r="L12" s="10"/>
      <c r="M12" s="9"/>
    </row>
    <row r="13" spans="1:13">
      <c r="A13" s="221"/>
      <c r="B13" s="11" t="s">
        <v>136</v>
      </c>
      <c r="C13" s="12" t="s">
        <v>128</v>
      </c>
      <c r="D13" s="13">
        <v>13100</v>
      </c>
      <c r="E13" s="13">
        <v>11800</v>
      </c>
      <c r="F13" s="13">
        <f t="shared" si="0"/>
        <v>2600</v>
      </c>
      <c r="G13" s="13">
        <v>1700</v>
      </c>
      <c r="H13" s="13">
        <v>900</v>
      </c>
      <c r="I13" s="4" t="s">
        <v>137</v>
      </c>
      <c r="J13" s="8"/>
      <c r="K13" s="9"/>
      <c r="L13" s="10"/>
      <c r="M13" s="9"/>
    </row>
    <row r="14" spans="1:13">
      <c r="A14" s="221"/>
      <c r="B14" s="11" t="s">
        <v>138</v>
      </c>
      <c r="C14" s="12" t="s">
        <v>128</v>
      </c>
      <c r="D14" s="13">
        <v>13100</v>
      </c>
      <c r="E14" s="13">
        <v>11800</v>
      </c>
      <c r="F14" s="13">
        <f t="shared" si="0"/>
        <v>2600</v>
      </c>
      <c r="G14" s="13">
        <v>1700</v>
      </c>
      <c r="H14" s="13">
        <v>900</v>
      </c>
      <c r="I14" s="4" t="s">
        <v>139</v>
      </c>
      <c r="J14" s="8"/>
      <c r="K14" s="9"/>
      <c r="L14" s="10"/>
      <c r="M14" s="9"/>
    </row>
    <row r="15" spans="1:13">
      <c r="A15" s="221"/>
      <c r="B15" s="11" t="s">
        <v>140</v>
      </c>
      <c r="C15" s="12" t="s">
        <v>128</v>
      </c>
      <c r="D15" s="13">
        <v>13100</v>
      </c>
      <c r="E15" s="13">
        <v>11800</v>
      </c>
      <c r="F15" s="13">
        <f t="shared" si="0"/>
        <v>2600</v>
      </c>
      <c r="G15" s="13">
        <v>1700</v>
      </c>
      <c r="H15" s="13">
        <v>900</v>
      </c>
      <c r="I15" s="4" t="s">
        <v>85</v>
      </c>
      <c r="J15" s="8"/>
      <c r="K15" s="9"/>
      <c r="L15" s="10"/>
      <c r="M15" s="9"/>
    </row>
    <row r="16" spans="1:13">
      <c r="A16" s="222" t="s">
        <v>141</v>
      </c>
      <c r="B16" s="6" t="s">
        <v>142</v>
      </c>
      <c r="C16" s="4" t="s">
        <v>143</v>
      </c>
      <c r="D16" s="7">
        <v>10900</v>
      </c>
      <c r="E16" s="7">
        <v>9800</v>
      </c>
      <c r="F16" s="7">
        <f t="shared" si="0"/>
        <v>2200</v>
      </c>
      <c r="G16" s="7">
        <v>1500</v>
      </c>
      <c r="H16" s="7">
        <v>700</v>
      </c>
      <c r="J16" s="8"/>
      <c r="K16" s="9"/>
      <c r="L16" s="10"/>
      <c r="M16" s="9"/>
    </row>
    <row r="17" spans="1:13">
      <c r="A17" s="220"/>
      <c r="B17" s="6" t="s">
        <v>24</v>
      </c>
      <c r="C17" s="4" t="s">
        <v>143</v>
      </c>
      <c r="D17" s="7">
        <v>10900</v>
      </c>
      <c r="E17" s="7">
        <v>9800</v>
      </c>
      <c r="F17" s="7">
        <f t="shared" si="0"/>
        <v>2200</v>
      </c>
      <c r="G17" s="7">
        <v>1500</v>
      </c>
      <c r="H17" s="7">
        <v>700</v>
      </c>
      <c r="J17" s="8"/>
      <c r="K17" s="9"/>
      <c r="L17" s="10"/>
      <c r="M17" s="9"/>
    </row>
    <row r="18" spans="1:13">
      <c r="A18" s="220"/>
      <c r="B18" s="6" t="s">
        <v>144</v>
      </c>
      <c r="C18" s="4" t="s">
        <v>143</v>
      </c>
      <c r="D18" s="7">
        <v>10900</v>
      </c>
      <c r="E18" s="7">
        <v>9800</v>
      </c>
      <c r="F18" s="7">
        <f t="shared" si="0"/>
        <v>2200</v>
      </c>
      <c r="G18" s="7">
        <v>1500</v>
      </c>
      <c r="H18" s="7">
        <v>700</v>
      </c>
      <c r="J18" s="8"/>
      <c r="K18" s="9"/>
      <c r="L18" s="10"/>
      <c r="M18" s="9"/>
    </row>
    <row r="19" spans="1:13">
      <c r="A19" s="220"/>
      <c r="B19" s="6" t="s">
        <v>145</v>
      </c>
      <c r="C19" s="4" t="s">
        <v>143</v>
      </c>
      <c r="D19" s="7">
        <v>10900</v>
      </c>
      <c r="E19" s="7">
        <v>9800</v>
      </c>
      <c r="F19" s="7">
        <f t="shared" si="0"/>
        <v>2200</v>
      </c>
      <c r="G19" s="7">
        <v>1500</v>
      </c>
      <c r="H19" s="7">
        <v>700</v>
      </c>
      <c r="J19" s="8"/>
      <c r="K19" s="9"/>
      <c r="L19" s="10"/>
      <c r="M19" s="9"/>
    </row>
    <row r="20" spans="1:13">
      <c r="A20" s="220"/>
      <c r="B20" s="6" t="s">
        <v>146</v>
      </c>
      <c r="C20" s="4" t="s">
        <v>143</v>
      </c>
      <c r="D20" s="7">
        <v>10900</v>
      </c>
      <c r="E20" s="7">
        <v>9800</v>
      </c>
      <c r="F20" s="7">
        <f t="shared" si="0"/>
        <v>2200</v>
      </c>
      <c r="G20" s="7">
        <v>1500</v>
      </c>
      <c r="H20" s="7">
        <v>700</v>
      </c>
      <c r="J20" s="8"/>
      <c r="K20" s="9"/>
      <c r="L20" s="10"/>
      <c r="M20" s="9"/>
    </row>
    <row r="21" spans="1:13">
      <c r="A21" s="220"/>
      <c r="B21" s="6" t="s">
        <v>147</v>
      </c>
      <c r="C21" s="4" t="s">
        <v>143</v>
      </c>
      <c r="D21" s="7">
        <v>10900</v>
      </c>
      <c r="E21" s="7">
        <v>9800</v>
      </c>
      <c r="F21" s="7">
        <f t="shared" si="0"/>
        <v>2200</v>
      </c>
      <c r="G21" s="7">
        <v>1500</v>
      </c>
      <c r="H21" s="7">
        <v>700</v>
      </c>
      <c r="J21" s="8"/>
      <c r="K21" s="9"/>
      <c r="L21" s="10"/>
      <c r="M21" s="9"/>
    </row>
    <row r="22" spans="1:13">
      <c r="A22" s="221" t="s">
        <v>148</v>
      </c>
      <c r="B22" s="11" t="s">
        <v>149</v>
      </c>
      <c r="C22" s="12" t="s">
        <v>150</v>
      </c>
      <c r="D22" s="13">
        <v>8700</v>
      </c>
      <c r="E22" s="13">
        <v>7800</v>
      </c>
      <c r="F22" s="7">
        <f t="shared" si="0"/>
        <v>1700</v>
      </c>
      <c r="G22" s="13">
        <v>1100</v>
      </c>
      <c r="H22" s="13">
        <v>600</v>
      </c>
      <c r="J22" s="8"/>
      <c r="K22" s="9"/>
      <c r="L22" s="10"/>
      <c r="M22" s="9"/>
    </row>
    <row r="23" spans="1:13">
      <c r="A23" s="221"/>
      <c r="B23" s="11" t="s">
        <v>151</v>
      </c>
      <c r="C23" s="12" t="s">
        <v>150</v>
      </c>
      <c r="D23" s="13">
        <v>8700</v>
      </c>
      <c r="E23" s="13">
        <v>7800</v>
      </c>
      <c r="F23" s="7">
        <f t="shared" ref="F23" si="1">G23+H23</f>
        <v>1700</v>
      </c>
      <c r="G23" s="13">
        <v>1100</v>
      </c>
      <c r="H23" s="13">
        <v>600</v>
      </c>
      <c r="J23" s="8"/>
      <c r="K23" s="9"/>
      <c r="L23" s="10"/>
      <c r="M23" s="9"/>
    </row>
    <row r="24" spans="1:13">
      <c r="A24" s="221"/>
      <c r="B24" s="11" t="s">
        <v>152</v>
      </c>
      <c r="C24" s="12" t="s">
        <v>150</v>
      </c>
      <c r="D24" s="13">
        <v>8700</v>
      </c>
      <c r="E24" s="13">
        <v>7800</v>
      </c>
      <c r="F24" s="7">
        <f t="shared" si="0"/>
        <v>1700</v>
      </c>
      <c r="G24" s="13">
        <v>1100</v>
      </c>
      <c r="H24" s="13">
        <v>600</v>
      </c>
      <c r="J24" s="8"/>
      <c r="K24" s="9"/>
      <c r="L24" s="10"/>
      <c r="M24" s="9"/>
    </row>
    <row r="25" spans="1:13">
      <c r="A25" s="221"/>
      <c r="B25" s="11" t="s">
        <v>153</v>
      </c>
      <c r="C25" s="12" t="s">
        <v>150</v>
      </c>
      <c r="D25" s="13">
        <v>8700</v>
      </c>
      <c r="E25" s="13">
        <v>7800</v>
      </c>
      <c r="F25" s="7">
        <f t="shared" si="0"/>
        <v>1700</v>
      </c>
      <c r="G25" s="13">
        <v>1100</v>
      </c>
      <c r="H25" s="13">
        <v>600</v>
      </c>
      <c r="J25" s="8"/>
      <c r="K25" s="9"/>
      <c r="L25" s="10"/>
      <c r="M25" s="9"/>
    </row>
  </sheetData>
  <sheetProtection sheet="1" selectLockedCells="1"/>
  <mergeCells count="9">
    <mergeCell ref="A3:A8"/>
    <mergeCell ref="A9:A15"/>
    <mergeCell ref="A16:A21"/>
    <mergeCell ref="A22:A25"/>
    <mergeCell ref="F1:H1"/>
    <mergeCell ref="A1:A2"/>
    <mergeCell ref="B1:B2"/>
    <mergeCell ref="C1:C2"/>
    <mergeCell ref="D1:E1"/>
  </mergeCells>
  <phoneticPr fontId="5"/>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car_op15</cp:lastModifiedBy>
  <cp:revision/>
  <dcterms:created xsi:type="dcterms:W3CDTF">2014-01-15T10:06:00Z</dcterms:created>
  <dcterms:modified xsi:type="dcterms:W3CDTF">2024-12-19T04:09:04Z</dcterms:modified>
  <cp:category/>
  <cp:contentStatus/>
</cp:coreProperties>
</file>