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defaultThemeVersion="124226"/>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7FFBFCDF-5FCE-4248-B2F7-E479D3F5E588}" xr6:coauthVersionLast="47" xr6:coauthVersionMax="47" xr10:uidLastSave="{00000000-0000-0000-0000-000000000000}"/>
  <bookViews>
    <workbookView xWindow="0" yWindow="0" windowWidth="20490" windowHeight="7455" tabRatio="929" firstSheet="2" activeTab="2" xr2:uid="{00000000-000D-0000-FFFF-FFFF00000000}"/>
  </bookViews>
  <sheets>
    <sheet name="&lt;見本&gt;報告書(公共)" sheetId="5" r:id="rId1"/>
    <sheet name="&lt;見本&gt;行程表及び旅費積算書(公共)" sheetId="1" r:id="rId2"/>
    <sheet name="報告書(公共)" sheetId="6" r:id="rId3"/>
    <sheet name="A(公共)" sheetId="7" r:id="rId4"/>
    <sheet name="B(公共)" sheetId="8" r:id="rId5"/>
    <sheet name="C(公共)" sheetId="9" r:id="rId6"/>
    <sheet name="(参考)宿泊料等" sheetId="4" r:id="rId7"/>
  </sheets>
  <definedNames>
    <definedName name="_xlnm.Print_Area" localSheetId="1">'&lt;見本&gt;行程表及び旅費積算書(公共)'!$A$1:$AD$16</definedName>
    <definedName name="_xlnm.Print_Area" localSheetId="0">'&lt;見本&gt;報告書(公共)'!$A$1:$AI$39</definedName>
    <definedName name="_xlnm.Print_Area" localSheetId="3">'A(公共)'!$A$1:$AD$27</definedName>
    <definedName name="_xlnm.Print_Area" localSheetId="4">'B(公共)'!$A$1:$AD$27</definedName>
    <definedName name="_xlnm.Print_Area" localSheetId="5">'C(公共)'!$A$1:$AD$27</definedName>
    <definedName name="_xlnm.Print_Area" localSheetId="2">'報告書(公共)'!$A$1:$AI$39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9" l="1"/>
  <c r="Z21" i="9"/>
  <c r="Z16" i="8"/>
  <c r="Z17" i="8"/>
  <c r="Z18" i="8"/>
  <c r="Z19" i="8"/>
  <c r="Z20" i="8"/>
  <c r="Z21" i="8"/>
  <c r="Z22" i="8"/>
  <c r="Z21" i="7"/>
  <c r="B6" i="9" l="1"/>
  <c r="B5" i="9"/>
  <c r="B6" i="8"/>
  <c r="B5" i="8"/>
  <c r="Q24" i="9"/>
  <c r="O24" i="9"/>
  <c r="N24" i="9"/>
  <c r="M24" i="9"/>
  <c r="L24" i="9"/>
  <c r="K24" i="9"/>
  <c r="J24" i="9"/>
  <c r="I24" i="9"/>
  <c r="Z23" i="9"/>
  <c r="Y23" i="9"/>
  <c r="X23" i="9"/>
  <c r="W23" i="9"/>
  <c r="V23" i="9"/>
  <c r="U23" i="9"/>
  <c r="T23" i="9"/>
  <c r="R23" i="9"/>
  <c r="S23" i="9" s="1"/>
  <c r="P23" i="9"/>
  <c r="AA23" i="9" s="1"/>
  <c r="AB23" i="9" s="1"/>
  <c r="Z22" i="9"/>
  <c r="Y22" i="9"/>
  <c r="X22" i="9"/>
  <c r="W22" i="9"/>
  <c r="V22" i="9"/>
  <c r="U22" i="9"/>
  <c r="T22" i="9"/>
  <c r="R22" i="9"/>
  <c r="P22" i="9"/>
  <c r="AA22" i="9" s="1"/>
  <c r="AB22" i="9" s="1"/>
  <c r="Y21" i="9"/>
  <c r="X21" i="9"/>
  <c r="W21" i="9"/>
  <c r="V21" i="9"/>
  <c r="U21" i="9"/>
  <c r="T21" i="9"/>
  <c r="R21" i="9"/>
  <c r="S21" i="9" s="1"/>
  <c r="P21" i="9"/>
  <c r="AA21" i="9" s="1"/>
  <c r="AB21" i="9" s="1"/>
  <c r="Y20" i="9"/>
  <c r="X20" i="9"/>
  <c r="W20" i="9"/>
  <c r="V20" i="9"/>
  <c r="U20" i="9"/>
  <c r="T20" i="9"/>
  <c r="R20" i="9"/>
  <c r="S20" i="9" s="1"/>
  <c r="P20" i="9"/>
  <c r="AA20" i="9" s="1"/>
  <c r="AB20" i="9" s="1"/>
  <c r="Z19" i="9"/>
  <c r="Y19" i="9"/>
  <c r="X19" i="9"/>
  <c r="W19" i="9"/>
  <c r="V19" i="9"/>
  <c r="U19" i="9"/>
  <c r="T19" i="9"/>
  <c r="R19" i="9"/>
  <c r="S19" i="9" s="1"/>
  <c r="P19" i="9"/>
  <c r="AA19" i="9" s="1"/>
  <c r="AB19" i="9" s="1"/>
  <c r="Z18" i="9"/>
  <c r="Y18" i="9"/>
  <c r="X18" i="9"/>
  <c r="W18" i="9"/>
  <c r="V18" i="9"/>
  <c r="U18" i="9"/>
  <c r="T18" i="9"/>
  <c r="R18" i="9"/>
  <c r="S18" i="9" s="1"/>
  <c r="P18" i="9"/>
  <c r="AA18" i="9" s="1"/>
  <c r="AB18" i="9" s="1"/>
  <c r="Z17" i="9"/>
  <c r="Y17" i="9"/>
  <c r="X17" i="9"/>
  <c r="W17" i="9"/>
  <c r="V17" i="9"/>
  <c r="U17" i="9"/>
  <c r="T17" i="9"/>
  <c r="R17" i="9"/>
  <c r="S17" i="9" s="1"/>
  <c r="P17" i="9"/>
  <c r="AA17" i="9" s="1"/>
  <c r="AB17" i="9" s="1"/>
  <c r="Z16" i="9"/>
  <c r="Y16" i="9"/>
  <c r="X16" i="9"/>
  <c r="W16" i="9"/>
  <c r="V16" i="9"/>
  <c r="U16" i="9"/>
  <c r="T16" i="9"/>
  <c r="R16" i="9"/>
  <c r="S16" i="9" s="1"/>
  <c r="P16" i="9"/>
  <c r="AA16" i="9" s="1"/>
  <c r="AB16" i="9" s="1"/>
  <c r="Z15" i="9"/>
  <c r="Y15" i="9"/>
  <c r="X15" i="9"/>
  <c r="W15" i="9"/>
  <c r="V15" i="9"/>
  <c r="U15" i="9"/>
  <c r="T15" i="9"/>
  <c r="R15" i="9"/>
  <c r="S15" i="9" s="1"/>
  <c r="P15" i="9"/>
  <c r="AA15" i="9" s="1"/>
  <c r="AB15" i="9" s="1"/>
  <c r="Z14" i="9"/>
  <c r="Y14" i="9"/>
  <c r="X14" i="9"/>
  <c r="W14" i="9"/>
  <c r="V14" i="9"/>
  <c r="U14" i="9"/>
  <c r="T14" i="9"/>
  <c r="R14" i="9"/>
  <c r="S14" i="9" s="1"/>
  <c r="P14" i="9"/>
  <c r="AA14" i="9" s="1"/>
  <c r="AB14" i="9" s="1"/>
  <c r="Z13" i="9"/>
  <c r="Y13" i="9"/>
  <c r="X13" i="9"/>
  <c r="W13" i="9"/>
  <c r="V13" i="9"/>
  <c r="U13" i="9"/>
  <c r="T13" i="9"/>
  <c r="R13" i="9"/>
  <c r="S13" i="9" s="1"/>
  <c r="P13" i="9"/>
  <c r="AA13" i="9" s="1"/>
  <c r="AB13" i="9" s="1"/>
  <c r="Z12" i="9"/>
  <c r="Y12" i="9"/>
  <c r="X12" i="9"/>
  <c r="W12" i="9"/>
  <c r="V12" i="9"/>
  <c r="U12" i="9"/>
  <c r="T12" i="9"/>
  <c r="R12" i="9"/>
  <c r="S12" i="9" s="1"/>
  <c r="P12" i="9"/>
  <c r="AA12" i="9" s="1"/>
  <c r="AB12" i="9" s="1"/>
  <c r="Z11" i="9"/>
  <c r="Y11" i="9"/>
  <c r="X11" i="9"/>
  <c r="W11" i="9"/>
  <c r="V11" i="9"/>
  <c r="U11" i="9"/>
  <c r="T11" i="9"/>
  <c r="R11" i="9"/>
  <c r="S11" i="9" s="1"/>
  <c r="P11" i="9"/>
  <c r="AA11" i="9" s="1"/>
  <c r="AB11" i="9" s="1"/>
  <c r="Z10" i="9"/>
  <c r="Y10" i="9"/>
  <c r="X10" i="9"/>
  <c r="W10" i="9"/>
  <c r="V10" i="9"/>
  <c r="U10" i="9"/>
  <c r="T10" i="9"/>
  <c r="R10" i="9"/>
  <c r="S10" i="9" s="1"/>
  <c r="P10" i="9"/>
  <c r="AA10" i="9" s="1"/>
  <c r="AB10" i="9" s="1"/>
  <c r="Z9" i="9"/>
  <c r="Y9" i="9"/>
  <c r="X9" i="9"/>
  <c r="W9" i="9"/>
  <c r="V9" i="9"/>
  <c r="U9" i="9"/>
  <c r="T9" i="9"/>
  <c r="R9" i="9"/>
  <c r="S9" i="9" s="1"/>
  <c r="P9" i="9"/>
  <c r="AD7" i="9"/>
  <c r="AC7" i="9"/>
  <c r="AB7" i="9"/>
  <c r="AA7" i="9"/>
  <c r="Z7" i="9"/>
  <c r="Y7" i="9"/>
  <c r="X7" i="9"/>
  <c r="W7" i="9"/>
  <c r="V7" i="9"/>
  <c r="U7" i="9"/>
  <c r="T7" i="9"/>
  <c r="AC6" i="9"/>
  <c r="AA6" i="9"/>
  <c r="W6" i="9"/>
  <c r="T6" i="9"/>
  <c r="AD5" i="9"/>
  <c r="AA5" i="9"/>
  <c r="V5" i="9"/>
  <c r="E2" i="9"/>
  <c r="Y1" i="9"/>
  <c r="Q24" i="8"/>
  <c r="O24" i="8"/>
  <c r="N24" i="8"/>
  <c r="M24" i="8"/>
  <c r="L24" i="8"/>
  <c r="K24" i="8"/>
  <c r="J24" i="8"/>
  <c r="I24" i="8"/>
  <c r="Z23" i="8"/>
  <c r="Y23" i="8"/>
  <c r="X23" i="8"/>
  <c r="W23" i="8"/>
  <c r="V23" i="8"/>
  <c r="U23" i="8"/>
  <c r="T23" i="8"/>
  <c r="R23" i="8"/>
  <c r="S23" i="8" s="1"/>
  <c r="P23" i="8"/>
  <c r="AA23" i="8" s="1"/>
  <c r="AB23" i="8" s="1"/>
  <c r="Y22" i="8"/>
  <c r="X22" i="8"/>
  <c r="W22" i="8"/>
  <c r="V22" i="8"/>
  <c r="U22" i="8"/>
  <c r="T22" i="8"/>
  <c r="R22" i="8"/>
  <c r="P22" i="8"/>
  <c r="AA22" i="8" s="1"/>
  <c r="AB22" i="8" s="1"/>
  <c r="Y21" i="8"/>
  <c r="X21" i="8"/>
  <c r="W21" i="8"/>
  <c r="V21" i="8"/>
  <c r="U21" i="8"/>
  <c r="T21" i="8"/>
  <c r="R21" i="8"/>
  <c r="S21" i="8" s="1"/>
  <c r="P21" i="8"/>
  <c r="AA21" i="8" s="1"/>
  <c r="AB21" i="8" s="1"/>
  <c r="Y20" i="8"/>
  <c r="X20" i="8"/>
  <c r="W20" i="8"/>
  <c r="V20" i="8"/>
  <c r="U20" i="8"/>
  <c r="T20" i="8"/>
  <c r="R20" i="8"/>
  <c r="S20" i="8" s="1"/>
  <c r="P20" i="8"/>
  <c r="AA20" i="8" s="1"/>
  <c r="AB20" i="8" s="1"/>
  <c r="Y19" i="8"/>
  <c r="X19" i="8"/>
  <c r="W19" i="8"/>
  <c r="V19" i="8"/>
  <c r="U19" i="8"/>
  <c r="T19" i="8"/>
  <c r="R19" i="8"/>
  <c r="S19" i="8" s="1"/>
  <c r="P19" i="8"/>
  <c r="AA19" i="8" s="1"/>
  <c r="AB19" i="8" s="1"/>
  <c r="Y18" i="8"/>
  <c r="X18" i="8"/>
  <c r="W18" i="8"/>
  <c r="V18" i="8"/>
  <c r="U18" i="8"/>
  <c r="T18" i="8"/>
  <c r="R18" i="8"/>
  <c r="S18" i="8" s="1"/>
  <c r="P18" i="8"/>
  <c r="AA18" i="8" s="1"/>
  <c r="AB18" i="8" s="1"/>
  <c r="Y17" i="8"/>
  <c r="X17" i="8"/>
  <c r="W17" i="8"/>
  <c r="V17" i="8"/>
  <c r="U17" i="8"/>
  <c r="T17" i="8"/>
  <c r="R17" i="8"/>
  <c r="S17" i="8" s="1"/>
  <c r="P17" i="8"/>
  <c r="AA17" i="8" s="1"/>
  <c r="AB17" i="8" s="1"/>
  <c r="Y16" i="8"/>
  <c r="X16" i="8"/>
  <c r="W16" i="8"/>
  <c r="V16" i="8"/>
  <c r="U16" i="8"/>
  <c r="T16" i="8"/>
  <c r="R16" i="8"/>
  <c r="S16" i="8" s="1"/>
  <c r="P16" i="8"/>
  <c r="AA16" i="8" s="1"/>
  <c r="AB16" i="8" s="1"/>
  <c r="Z15" i="8"/>
  <c r="Y15" i="8"/>
  <c r="X15" i="8"/>
  <c r="W15" i="8"/>
  <c r="V15" i="8"/>
  <c r="U15" i="8"/>
  <c r="T15" i="8"/>
  <c r="R15" i="8"/>
  <c r="S15" i="8" s="1"/>
  <c r="P15" i="8"/>
  <c r="AA15" i="8" s="1"/>
  <c r="AB15" i="8" s="1"/>
  <c r="Z14" i="8"/>
  <c r="Y14" i="8"/>
  <c r="X14" i="8"/>
  <c r="W14" i="8"/>
  <c r="V14" i="8"/>
  <c r="U14" i="8"/>
  <c r="T14" i="8"/>
  <c r="R14" i="8"/>
  <c r="S14" i="8" s="1"/>
  <c r="P14" i="8"/>
  <c r="AA14" i="8" s="1"/>
  <c r="AB14" i="8" s="1"/>
  <c r="Z13" i="8"/>
  <c r="Y13" i="8"/>
  <c r="X13" i="8"/>
  <c r="W13" i="8"/>
  <c r="V13" i="8"/>
  <c r="U13" i="8"/>
  <c r="T13" i="8"/>
  <c r="R13" i="8"/>
  <c r="S13" i="8" s="1"/>
  <c r="P13" i="8"/>
  <c r="AA13" i="8" s="1"/>
  <c r="AB13" i="8" s="1"/>
  <c r="Z12" i="8"/>
  <c r="Y12" i="8"/>
  <c r="X12" i="8"/>
  <c r="W12" i="8"/>
  <c r="V12" i="8"/>
  <c r="U12" i="8"/>
  <c r="T12" i="8"/>
  <c r="R12" i="8"/>
  <c r="S12" i="8" s="1"/>
  <c r="P12" i="8"/>
  <c r="AA12" i="8" s="1"/>
  <c r="AB12" i="8" s="1"/>
  <c r="Z11" i="8"/>
  <c r="Y11" i="8"/>
  <c r="X11" i="8"/>
  <c r="W11" i="8"/>
  <c r="V11" i="8"/>
  <c r="U11" i="8"/>
  <c r="T11" i="8"/>
  <c r="R11" i="8"/>
  <c r="S11" i="8" s="1"/>
  <c r="P11" i="8"/>
  <c r="AA11" i="8" s="1"/>
  <c r="AB11" i="8" s="1"/>
  <c r="Z10" i="8"/>
  <c r="Y10" i="8"/>
  <c r="X10" i="8"/>
  <c r="W10" i="8"/>
  <c r="V10" i="8"/>
  <c r="U10" i="8"/>
  <c r="T10" i="8"/>
  <c r="R10" i="8"/>
  <c r="S10" i="8" s="1"/>
  <c r="P10" i="8"/>
  <c r="AA10" i="8" s="1"/>
  <c r="AB10" i="8" s="1"/>
  <c r="Z9" i="8"/>
  <c r="Y9" i="8"/>
  <c r="X9" i="8"/>
  <c r="W9" i="8"/>
  <c r="W24" i="8" s="1"/>
  <c r="V9" i="8"/>
  <c r="U9" i="8"/>
  <c r="T9" i="8"/>
  <c r="R9" i="8"/>
  <c r="S9" i="8" s="1"/>
  <c r="P9" i="8"/>
  <c r="AD7" i="8"/>
  <c r="AC7" i="8"/>
  <c r="AB7" i="8"/>
  <c r="AA7" i="8"/>
  <c r="Z7" i="8"/>
  <c r="Y7" i="8"/>
  <c r="X7" i="8"/>
  <c r="W7" i="8"/>
  <c r="V7" i="8"/>
  <c r="U7" i="8"/>
  <c r="T7" i="8"/>
  <c r="AC6" i="8"/>
  <c r="AA6" i="8"/>
  <c r="W6" i="8"/>
  <c r="T6" i="8"/>
  <c r="AD5" i="8"/>
  <c r="AA5" i="8"/>
  <c r="V5" i="8"/>
  <c r="E2" i="8"/>
  <c r="Y1" i="8"/>
  <c r="R9" i="7"/>
  <c r="S9" i="7" s="1"/>
  <c r="X24" i="8" l="1"/>
  <c r="U24" i="9"/>
  <c r="Z24" i="8"/>
  <c r="Y24" i="8"/>
  <c r="W24" i="9"/>
  <c r="T24" i="8"/>
  <c r="X24" i="9"/>
  <c r="U24" i="8"/>
  <c r="Y24" i="9"/>
  <c r="T24" i="9"/>
  <c r="AC22" i="8"/>
  <c r="AD22" i="8" s="1"/>
  <c r="AC23" i="8"/>
  <c r="AD23" i="8" s="1"/>
  <c r="AC21" i="8"/>
  <c r="AD21" i="8" s="1"/>
  <c r="AC20" i="8"/>
  <c r="AD20" i="8" s="1"/>
  <c r="AC18" i="8"/>
  <c r="AD18" i="8" s="1"/>
  <c r="AC16" i="8"/>
  <c r="AD16" i="8" s="1"/>
  <c r="AC14" i="8"/>
  <c r="AD14" i="8" s="1"/>
  <c r="AC12" i="8"/>
  <c r="AD12" i="8" s="1"/>
  <c r="AC10" i="8"/>
  <c r="AD10" i="8" s="1"/>
  <c r="P24" i="8"/>
  <c r="AA9" i="8"/>
  <c r="R24" i="8"/>
  <c r="V24" i="8"/>
  <c r="AC22" i="9"/>
  <c r="AD22" i="9" s="1"/>
  <c r="AC23" i="9"/>
  <c r="AD23" i="9" s="1"/>
  <c r="AC21" i="9"/>
  <c r="AD21" i="9" s="1"/>
  <c r="AC20" i="9"/>
  <c r="AD20" i="9" s="1"/>
  <c r="AC18" i="9"/>
  <c r="AD18" i="9" s="1"/>
  <c r="AC16" i="9"/>
  <c r="AD16" i="9" s="1"/>
  <c r="AC14" i="9"/>
  <c r="AD14" i="9" s="1"/>
  <c r="AC12" i="9"/>
  <c r="AD12" i="9" s="1"/>
  <c r="AC10" i="9"/>
  <c r="AD10" i="9" s="1"/>
  <c r="P24" i="9"/>
  <c r="AA9" i="9"/>
  <c r="R24" i="9"/>
  <c r="V24" i="9"/>
  <c r="Z24" i="9"/>
  <c r="AA24" i="9"/>
  <c r="AB9" i="9"/>
  <c r="AB24" i="9" s="1"/>
  <c r="S22" i="9"/>
  <c r="S24" i="9" s="1"/>
  <c r="O26" i="9" s="1"/>
  <c r="AC9" i="9"/>
  <c r="AC11" i="9"/>
  <c r="AD11" i="9" s="1"/>
  <c r="AC13" i="9"/>
  <c r="AD13" i="9" s="1"/>
  <c r="AC15" i="9"/>
  <c r="AD15" i="9" s="1"/>
  <c r="AC17" i="9"/>
  <c r="AD17" i="9" s="1"/>
  <c r="AC19" i="9"/>
  <c r="AD19" i="9" s="1"/>
  <c r="AA24" i="8"/>
  <c r="AB9" i="8"/>
  <c r="AB24" i="8" s="1"/>
  <c r="S22" i="8"/>
  <c r="S24" i="8" s="1"/>
  <c r="O26" i="8" s="1"/>
  <c r="AC9" i="8"/>
  <c r="AC11" i="8"/>
  <c r="AD11" i="8" s="1"/>
  <c r="AC13" i="8"/>
  <c r="AD13" i="8" s="1"/>
  <c r="AC15" i="8"/>
  <c r="AD15" i="8" s="1"/>
  <c r="AC17" i="8"/>
  <c r="AD17" i="8" s="1"/>
  <c r="AC19" i="8"/>
  <c r="AD19" i="8" s="1"/>
  <c r="Q24" i="7"/>
  <c r="O24" i="7"/>
  <c r="N24" i="7"/>
  <c r="M24" i="7"/>
  <c r="L24" i="7"/>
  <c r="K24" i="7"/>
  <c r="J24" i="7"/>
  <c r="I24" i="7"/>
  <c r="Z23" i="7"/>
  <c r="Y23" i="7"/>
  <c r="X23" i="7"/>
  <c r="W23" i="7"/>
  <c r="V23" i="7"/>
  <c r="U23" i="7"/>
  <c r="T23" i="7"/>
  <c r="R23" i="7"/>
  <c r="S23" i="7" s="1"/>
  <c r="P23" i="7"/>
  <c r="AA23" i="7" s="1"/>
  <c r="AB23" i="7" s="1"/>
  <c r="Z22" i="7"/>
  <c r="Y22" i="7"/>
  <c r="X22" i="7"/>
  <c r="W22" i="7"/>
  <c r="V22" i="7"/>
  <c r="U22" i="7"/>
  <c r="T22" i="7"/>
  <c r="R22" i="7"/>
  <c r="S22" i="7" s="1"/>
  <c r="P22" i="7"/>
  <c r="AA22" i="7" s="1"/>
  <c r="AB22" i="7" s="1"/>
  <c r="Y21" i="7"/>
  <c r="X21" i="7"/>
  <c r="W21" i="7"/>
  <c r="V21" i="7"/>
  <c r="U21" i="7"/>
  <c r="T21" i="7"/>
  <c r="R21" i="7"/>
  <c r="S21" i="7" s="1"/>
  <c r="P21" i="7"/>
  <c r="AA21" i="7" s="1"/>
  <c r="AB21" i="7" s="1"/>
  <c r="Z20" i="7"/>
  <c r="Y20" i="7"/>
  <c r="X20" i="7"/>
  <c r="W20" i="7"/>
  <c r="V20" i="7"/>
  <c r="U20" i="7"/>
  <c r="T20" i="7"/>
  <c r="R20" i="7"/>
  <c r="S20" i="7" s="1"/>
  <c r="P20" i="7"/>
  <c r="AA20" i="7" s="1"/>
  <c r="AB20" i="7" s="1"/>
  <c r="Z19" i="7"/>
  <c r="Y19" i="7"/>
  <c r="X19" i="7"/>
  <c r="W19" i="7"/>
  <c r="V19" i="7"/>
  <c r="U19" i="7"/>
  <c r="T19" i="7"/>
  <c r="R19" i="7"/>
  <c r="S19" i="7" s="1"/>
  <c r="P19" i="7"/>
  <c r="AA19" i="7" s="1"/>
  <c r="AB19" i="7" s="1"/>
  <c r="Z18" i="7"/>
  <c r="Y18" i="7"/>
  <c r="X18" i="7"/>
  <c r="W18" i="7"/>
  <c r="V18" i="7"/>
  <c r="U18" i="7"/>
  <c r="T18" i="7"/>
  <c r="R18" i="7"/>
  <c r="S18" i="7" s="1"/>
  <c r="P18" i="7"/>
  <c r="AA18" i="7" s="1"/>
  <c r="AB18" i="7" s="1"/>
  <c r="Z17" i="7"/>
  <c r="Y17" i="7"/>
  <c r="X17" i="7"/>
  <c r="W17" i="7"/>
  <c r="V17" i="7"/>
  <c r="U17" i="7"/>
  <c r="T17" i="7"/>
  <c r="R17" i="7"/>
  <c r="S17" i="7" s="1"/>
  <c r="P17" i="7"/>
  <c r="AA17" i="7" s="1"/>
  <c r="AB17" i="7" s="1"/>
  <c r="Z16" i="7"/>
  <c r="Y16" i="7"/>
  <c r="X16" i="7"/>
  <c r="W16" i="7"/>
  <c r="V16" i="7"/>
  <c r="U16" i="7"/>
  <c r="T16" i="7"/>
  <c r="R16" i="7"/>
  <c r="S16" i="7" s="1"/>
  <c r="P16" i="7"/>
  <c r="AA16" i="7" s="1"/>
  <c r="AB16" i="7" s="1"/>
  <c r="Z15" i="7"/>
  <c r="Y15" i="7"/>
  <c r="X15" i="7"/>
  <c r="W15" i="7"/>
  <c r="V15" i="7"/>
  <c r="U15" i="7"/>
  <c r="T15" i="7"/>
  <c r="R15" i="7"/>
  <c r="S15" i="7" s="1"/>
  <c r="P15" i="7"/>
  <c r="AA15" i="7" s="1"/>
  <c r="AB15" i="7" s="1"/>
  <c r="Z14" i="7"/>
  <c r="Y14" i="7"/>
  <c r="X14" i="7"/>
  <c r="W14" i="7"/>
  <c r="V14" i="7"/>
  <c r="U14" i="7"/>
  <c r="T14" i="7"/>
  <c r="R14" i="7"/>
  <c r="S14" i="7" s="1"/>
  <c r="P14" i="7"/>
  <c r="AA14" i="7" s="1"/>
  <c r="AB14" i="7" s="1"/>
  <c r="Z13" i="7"/>
  <c r="Y13" i="7"/>
  <c r="X13" i="7"/>
  <c r="W13" i="7"/>
  <c r="V13" i="7"/>
  <c r="U13" i="7"/>
  <c r="T13" i="7"/>
  <c r="R13" i="7"/>
  <c r="S13" i="7" s="1"/>
  <c r="P13" i="7"/>
  <c r="AA13" i="7" s="1"/>
  <c r="AB13" i="7" s="1"/>
  <c r="Z12" i="7"/>
  <c r="Y12" i="7"/>
  <c r="X12" i="7"/>
  <c r="W12" i="7"/>
  <c r="V12" i="7"/>
  <c r="U12" i="7"/>
  <c r="T12" i="7"/>
  <c r="R12" i="7"/>
  <c r="S12" i="7" s="1"/>
  <c r="P12" i="7"/>
  <c r="AA12" i="7" s="1"/>
  <c r="AB12" i="7" s="1"/>
  <c r="Z11" i="7"/>
  <c r="Y11" i="7"/>
  <c r="X11" i="7"/>
  <c r="W11" i="7"/>
  <c r="V11" i="7"/>
  <c r="U11" i="7"/>
  <c r="T11" i="7"/>
  <c r="R11" i="7"/>
  <c r="S11" i="7" s="1"/>
  <c r="P11" i="7"/>
  <c r="AA11" i="7" s="1"/>
  <c r="AB11" i="7" s="1"/>
  <c r="Z10" i="7"/>
  <c r="Y10" i="7"/>
  <c r="X10" i="7"/>
  <c r="W10" i="7"/>
  <c r="V10" i="7"/>
  <c r="U10" i="7"/>
  <c r="T10" i="7"/>
  <c r="R10" i="7"/>
  <c r="S10" i="7" s="1"/>
  <c r="P10" i="7"/>
  <c r="AA10" i="7" s="1"/>
  <c r="AB10" i="7" s="1"/>
  <c r="Z9" i="7"/>
  <c r="Y9" i="7"/>
  <c r="X9" i="7"/>
  <c r="W9" i="7"/>
  <c r="W24" i="7" s="1"/>
  <c r="V9" i="7"/>
  <c r="U9" i="7"/>
  <c r="T9" i="7"/>
  <c r="P9" i="7"/>
  <c r="AA9" i="7" s="1"/>
  <c r="AD7" i="7"/>
  <c r="AC7" i="7"/>
  <c r="AB7" i="7"/>
  <c r="AA7" i="7"/>
  <c r="Z7" i="7"/>
  <c r="Y7" i="7"/>
  <c r="X7" i="7"/>
  <c r="W7" i="7"/>
  <c r="V7" i="7"/>
  <c r="U7" i="7"/>
  <c r="T7" i="7"/>
  <c r="AC6" i="7"/>
  <c r="AA6" i="7"/>
  <c r="W6" i="7"/>
  <c r="T6" i="7"/>
  <c r="B6" i="7"/>
  <c r="AD5" i="7"/>
  <c r="AA5" i="7"/>
  <c r="V5" i="7"/>
  <c r="B5" i="7"/>
  <c r="E2" i="7"/>
  <c r="Y1" i="7"/>
  <c r="W11" i="6"/>
  <c r="W10" i="6"/>
  <c r="X24" i="7" l="1"/>
  <c r="Y24" i="7"/>
  <c r="Z24" i="7"/>
  <c r="V24" i="7"/>
  <c r="AC24" i="9"/>
  <c r="AD9" i="9"/>
  <c r="AD24" i="9" s="1"/>
  <c r="Z26" i="9" s="1"/>
  <c r="Z27" i="9" s="1"/>
  <c r="AC24" i="8"/>
  <c r="AD9" i="8"/>
  <c r="AD24" i="8" s="1"/>
  <c r="Z26" i="8" s="1"/>
  <c r="Z27" i="8" s="1"/>
  <c r="AC22" i="7"/>
  <c r="AD22" i="7" s="1"/>
  <c r="AC10" i="7"/>
  <c r="AD10" i="7" s="1"/>
  <c r="AC12" i="7"/>
  <c r="AD12" i="7" s="1"/>
  <c r="T24" i="7"/>
  <c r="U24" i="7"/>
  <c r="R24" i="7"/>
  <c r="P24" i="7"/>
  <c r="S24" i="7"/>
  <c r="O26" i="7" s="1"/>
  <c r="M35" i="6" s="1"/>
  <c r="J34" i="6" s="1"/>
  <c r="AA24" i="7"/>
  <c r="AC18" i="7"/>
  <c r="AD18" i="7" s="1"/>
  <c r="AC20" i="7"/>
  <c r="AD20" i="7" s="1"/>
  <c r="AB9" i="7"/>
  <c r="AB24" i="7" s="1"/>
  <c r="AC21" i="7"/>
  <c r="AD21" i="7" s="1"/>
  <c r="AC23" i="7"/>
  <c r="AD23" i="7" s="1"/>
  <c r="AC14" i="7"/>
  <c r="AD14" i="7" s="1"/>
  <c r="AC16" i="7"/>
  <c r="AD16" i="7" s="1"/>
  <c r="AC9" i="7"/>
  <c r="AC11" i="7"/>
  <c r="AD11" i="7" s="1"/>
  <c r="AC13" i="7"/>
  <c r="AD13" i="7" s="1"/>
  <c r="AC15" i="7"/>
  <c r="AD15" i="7" s="1"/>
  <c r="AC17" i="7"/>
  <c r="AD17" i="7" s="1"/>
  <c r="AC19" i="7"/>
  <c r="AD19" i="7" s="1"/>
  <c r="R10" i="1"/>
  <c r="S10" i="1" s="1"/>
  <c r="R9" i="1"/>
  <c r="S9" i="1" s="1"/>
  <c r="AC24" i="7" l="1"/>
  <c r="AD9" i="7"/>
  <c r="AD24" i="7" s="1"/>
  <c r="Z26" i="7" s="1"/>
  <c r="W11" i="5"/>
  <c r="W10" i="5"/>
  <c r="Y1" i="1"/>
  <c r="X9" i="1"/>
  <c r="W9" i="1"/>
  <c r="Z27" i="7" l="1"/>
  <c r="V35" i="6"/>
  <c r="E2" i="1"/>
  <c r="V34" i="6" l="1"/>
  <c r="AE35" i="6"/>
  <c r="AE34" i="6" s="1"/>
  <c r="R11" i="1"/>
  <c r="S11" i="1" s="1"/>
  <c r="R12" i="1"/>
  <c r="S12" i="1" s="1"/>
  <c r="P10" i="1" l="1"/>
  <c r="P11" i="1"/>
  <c r="P12" i="1"/>
  <c r="P9" i="1"/>
  <c r="V5" i="1" l="1"/>
  <c r="AA5" i="1"/>
  <c r="AD5" i="1"/>
  <c r="AC12" i="1" l="1"/>
  <c r="AD12" i="1" s="1"/>
  <c r="AC11" i="1"/>
  <c r="AD11" i="1" s="1"/>
  <c r="AC10" i="1"/>
  <c r="AD10" i="1" s="1"/>
  <c r="X10" i="1"/>
  <c r="X11" i="1"/>
  <c r="X12" i="1"/>
  <c r="W10" i="1"/>
  <c r="W11" i="1"/>
  <c r="W12" i="1"/>
  <c r="W13" i="1" l="1"/>
  <c r="X13" i="1"/>
  <c r="M13" i="1"/>
  <c r="L13" i="1"/>
  <c r="X7" i="1"/>
  <c r="W7" i="1"/>
  <c r="W6" i="1"/>
  <c r="F23" i="4"/>
  <c r="AA9" i="1" l="1"/>
  <c r="AB9" i="1" s="1"/>
  <c r="F25" i="4" l="1"/>
  <c r="F24" i="4"/>
  <c r="F22" i="4"/>
  <c r="F21" i="4"/>
  <c r="F20" i="4"/>
  <c r="F19" i="4"/>
  <c r="F18" i="4"/>
  <c r="F17" i="4"/>
  <c r="F16" i="4"/>
  <c r="F15" i="4"/>
  <c r="F14" i="4"/>
  <c r="F13" i="4"/>
  <c r="F12" i="4"/>
  <c r="F11" i="4"/>
  <c r="F10" i="4"/>
  <c r="F9" i="4"/>
  <c r="F8" i="4"/>
  <c r="F7" i="4"/>
  <c r="F6" i="4"/>
  <c r="F5" i="4"/>
  <c r="F4" i="4"/>
  <c r="F3" i="4"/>
  <c r="Z12" i="1"/>
  <c r="Y12" i="1"/>
  <c r="V12" i="1"/>
  <c r="U12" i="1"/>
  <c r="T12" i="1"/>
  <c r="AA12" i="1"/>
  <c r="AB12" i="1" s="1"/>
  <c r="I13" i="1"/>
  <c r="J13" i="1"/>
  <c r="K13" i="1"/>
  <c r="N13" i="1"/>
  <c r="O13" i="1"/>
  <c r="Q13" i="1"/>
  <c r="Z11" i="1"/>
  <c r="Y11" i="1"/>
  <c r="V11" i="1"/>
  <c r="U11" i="1"/>
  <c r="T11" i="1"/>
  <c r="Z10" i="1"/>
  <c r="Y10" i="1"/>
  <c r="V10" i="1"/>
  <c r="U10" i="1"/>
  <c r="T10" i="1"/>
  <c r="Z9" i="1"/>
  <c r="Y9" i="1"/>
  <c r="V9" i="1"/>
  <c r="U9" i="1"/>
  <c r="T9" i="1"/>
  <c r="B6" i="1"/>
  <c r="B5" i="1"/>
  <c r="AA11" i="1"/>
  <c r="AB11" i="1" s="1"/>
  <c r="AA10" i="1"/>
  <c r="AD7" i="1"/>
  <c r="AC7" i="1"/>
  <c r="AB7" i="1"/>
  <c r="AA7" i="1"/>
  <c r="Z7" i="1"/>
  <c r="Y7" i="1"/>
  <c r="V7" i="1"/>
  <c r="U7" i="1"/>
  <c r="T7" i="1"/>
  <c r="AC6" i="1"/>
  <c r="AA6" i="1"/>
  <c r="T6" i="1"/>
  <c r="AB10" i="1" l="1"/>
  <c r="AB13" i="1" s="1"/>
  <c r="Y13" i="1"/>
  <c r="Z13" i="1"/>
  <c r="V13" i="1"/>
  <c r="U13" i="1"/>
  <c r="T13" i="1"/>
  <c r="AA13" i="1"/>
  <c r="P13" i="1"/>
  <c r="R13" i="1" l="1"/>
  <c r="AC9" i="1"/>
  <c r="AD9" i="1" s="1"/>
  <c r="S13" i="1"/>
  <c r="O15" i="1" s="1"/>
  <c r="M35" i="5" l="1"/>
  <c r="J34" i="5" s="1"/>
  <c r="AD13" i="1"/>
  <c r="Z15" i="1" s="1"/>
  <c r="AC13" i="1"/>
  <c r="Z16" i="1" l="1"/>
  <c r="V35" i="5"/>
  <c r="V34" i="5" s="1"/>
  <c r="AE35" i="5" l="1"/>
  <c r="AE34" i="5" s="1"/>
</calcChain>
</file>

<file path=xl/sharedStrings.xml><?xml version="1.0" encoding="utf-8"?>
<sst xmlns="http://schemas.openxmlformats.org/spreadsheetml/2006/main" count="485" uniqueCount="141">
  <si>
    <t>４．添付書類（４）その他補助金の交付に関して参考となる書類</t>
    <phoneticPr fontId="4"/>
  </si>
  <si>
    <t>実施した補助対象事業の費目：</t>
    <phoneticPr fontId="6"/>
  </si>
  <si>
    <t>ネットワーク構築支援費</t>
  </si>
  <si>
    <r>
      <rPr>
        <b/>
        <sz val="9"/>
        <color rgb="FFFF0000"/>
        <rFont val="游ゴシック"/>
        <family val="3"/>
        <charset val="128"/>
      </rPr>
      <t>見本</t>
    </r>
    <r>
      <rPr>
        <b/>
        <sz val="9"/>
        <rFont val="游ゴシック"/>
        <family val="3"/>
        <charset val="128"/>
      </rPr>
      <t xml:space="preserve"> 出張等実績報告書&lt;公共交通機関を使用した場合&gt;</t>
    </r>
    <rPh sb="0" eb="2">
      <t>ミホン</t>
    </rPh>
    <rPh sb="3" eb="5">
      <t>シュッチョウ</t>
    </rPh>
    <rPh sb="5" eb="6">
      <t>トウ</t>
    </rPh>
    <rPh sb="6" eb="8">
      <t>ジッセキ</t>
    </rPh>
    <rPh sb="8" eb="11">
      <t>ホウコクショ</t>
    </rPh>
    <phoneticPr fontId="4"/>
  </si>
  <si>
    <t>社会福祉法人国交会自動車苑
千代田リハビリテーションセンター</t>
    <rPh sb="0" eb="9">
      <t>シャカイフクシホウジンコッコウカイ</t>
    </rPh>
    <rPh sb="9" eb="12">
      <t>ジドウシャ</t>
    </rPh>
    <rPh sb="12" eb="13">
      <t>エン</t>
    </rPh>
    <phoneticPr fontId="4"/>
  </si>
  <si>
    <t>理事長　国土　太郎</t>
    <phoneticPr fontId="4"/>
  </si>
  <si>
    <t>１．出張等の概要</t>
    <rPh sb="2" eb="4">
      <t>シュッチョウ</t>
    </rPh>
    <phoneticPr fontId="4"/>
  </si>
  <si>
    <t>①</t>
    <phoneticPr fontId="5"/>
  </si>
  <si>
    <t>出張日時</t>
  </si>
  <si>
    <t>：</t>
    <phoneticPr fontId="4"/>
  </si>
  <si>
    <t>　</t>
    <phoneticPr fontId="4"/>
  </si>
  <si>
    <t>②</t>
    <phoneticPr fontId="5"/>
  </si>
  <si>
    <t>出張先</t>
  </si>
  <si>
    <t>（施設名）</t>
    <rPh sb="1" eb="2">
      <t>シ</t>
    </rPh>
    <rPh sb="2" eb="3">
      <t>セツ</t>
    </rPh>
    <rPh sb="3" eb="4">
      <t>メイ</t>
    </rPh>
    <phoneticPr fontId="5"/>
  </si>
  <si>
    <t>〇〇町役場</t>
    <rPh sb="2" eb="5">
      <t>マチヤクバ</t>
    </rPh>
    <phoneticPr fontId="4"/>
  </si>
  <si>
    <t>（住所）</t>
    <rPh sb="1" eb="2">
      <t>ジュウ</t>
    </rPh>
    <rPh sb="2" eb="3">
      <t>ジョ</t>
    </rPh>
    <phoneticPr fontId="5"/>
  </si>
  <si>
    <t>〇〇県〇〇市〇〇町1-5-5</t>
    <rPh sb="2" eb="3">
      <t>ケン</t>
    </rPh>
    <rPh sb="5" eb="6">
      <t>シ</t>
    </rPh>
    <rPh sb="8" eb="9">
      <t>チョウ</t>
    </rPh>
    <phoneticPr fontId="4"/>
  </si>
  <si>
    <t>③</t>
    <phoneticPr fontId="5"/>
  </si>
  <si>
    <t>出張者（役職、氏名）</t>
  </si>
  <si>
    <t>（役職A）</t>
    <rPh sb="1" eb="3">
      <t>ヤクショク</t>
    </rPh>
    <phoneticPr fontId="5"/>
  </si>
  <si>
    <t>各種療法士</t>
    <rPh sb="0" eb="2">
      <t>カクシュ</t>
    </rPh>
    <rPh sb="2" eb="5">
      <t>リョウホウシ</t>
    </rPh>
    <phoneticPr fontId="4"/>
  </si>
  <si>
    <t>（氏名A）</t>
    <rPh sb="1" eb="3">
      <t>シメイ</t>
    </rPh>
    <phoneticPr fontId="5"/>
  </si>
  <si>
    <t>内田　守</t>
    <rPh sb="0" eb="2">
      <t>ウチダ</t>
    </rPh>
    <rPh sb="3" eb="4">
      <t>マモ</t>
    </rPh>
    <phoneticPr fontId="4"/>
  </si>
  <si>
    <t>（役職B）</t>
    <phoneticPr fontId="4"/>
  </si>
  <si>
    <t>大学教授</t>
    <rPh sb="0" eb="2">
      <t>ダイガク</t>
    </rPh>
    <rPh sb="2" eb="4">
      <t>キョウジュ</t>
    </rPh>
    <phoneticPr fontId="4"/>
  </si>
  <si>
    <t>（氏名B）</t>
    <phoneticPr fontId="4"/>
  </si>
  <si>
    <t>（役職C）</t>
    <phoneticPr fontId="4"/>
  </si>
  <si>
    <t>（氏名C）</t>
    <phoneticPr fontId="4"/>
  </si>
  <si>
    <t>④出張等の内容：</t>
    <rPh sb="1" eb="3">
      <t>シュッチョウ</t>
    </rPh>
    <phoneticPr fontId="5"/>
  </si>
  <si>
    <t>別紙参照
（※出張の概要、資料等を添付すること。）</t>
    <rPh sb="0" eb="2">
      <t>ベッシ</t>
    </rPh>
    <rPh sb="2" eb="4">
      <t>サンショウ</t>
    </rPh>
    <rPh sb="7" eb="9">
      <t>シュッチョウ</t>
    </rPh>
    <rPh sb="10" eb="12">
      <t>ガイヨウ</t>
    </rPh>
    <rPh sb="13" eb="15">
      <t>シリョウ</t>
    </rPh>
    <rPh sb="15" eb="16">
      <t>トウ</t>
    </rPh>
    <rPh sb="17" eb="19">
      <t>テンプ</t>
    </rPh>
    <phoneticPr fontId="5"/>
  </si>
  <si>
    <t>⑤</t>
    <phoneticPr fontId="5"/>
  </si>
  <si>
    <t>当該出張により期待される高次脳機能障害者の社会復帰促進への効果</t>
    <phoneticPr fontId="4"/>
  </si>
  <si>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rPh sb="45" eb="46">
      <t>ウ</t>
    </rPh>
    <rPh sb="47" eb="48">
      <t>ザラ</t>
    </rPh>
    <rPh sb="49" eb="51">
      <t>カクジュウ</t>
    </rPh>
    <phoneticPr fontId="5"/>
  </si>
  <si>
    <t>出張等の旅行行程</t>
  </si>
  <si>
    <t>別紙「行程表及び旅費積算書」のとおり</t>
    <rPh sb="0" eb="2">
      <t>ベッシ</t>
    </rPh>
    <phoneticPr fontId="4"/>
  </si>
  <si>
    <t>出張等の参加に要した経費</t>
    <phoneticPr fontId="4"/>
  </si>
  <si>
    <t>補助対象経費の合計</t>
    <rPh sb="0" eb="2">
      <t>ホジョ</t>
    </rPh>
    <rPh sb="2" eb="4">
      <t>タイショウ</t>
    </rPh>
    <rPh sb="4" eb="6">
      <t>ケイヒ</t>
    </rPh>
    <rPh sb="7" eb="9">
      <t>ゴウケイ</t>
    </rPh>
    <phoneticPr fontId="4"/>
  </si>
  <si>
    <t>補助金申請額の合計</t>
    <rPh sb="0" eb="3">
      <t>ホジョキン</t>
    </rPh>
    <rPh sb="3" eb="5">
      <t>シンセイ</t>
    </rPh>
    <rPh sb="5" eb="6">
      <t>ガク</t>
    </rPh>
    <rPh sb="7" eb="9">
      <t>ゴウケイ</t>
    </rPh>
    <phoneticPr fontId="4"/>
  </si>
  <si>
    <t>自己負担額</t>
    <rPh sb="0" eb="2">
      <t>ジコ</t>
    </rPh>
    <rPh sb="2" eb="5">
      <t>フタンガク</t>
    </rPh>
    <phoneticPr fontId="4"/>
  </si>
  <si>
    <t>旅費</t>
    <rPh sb="0" eb="2">
      <t>リョヒ</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</si>
  <si>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</si>
  <si>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</si>
  <si>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※旅費の積算方法は、別紙「行程表及び旅費積算書」のとおり</t>
    <rPh sb="1" eb="3">
      <t>リョヒ</t>
    </rPh>
    <rPh sb="4" eb="6">
      <t>セキサン</t>
    </rPh>
    <rPh sb="6" eb="8">
      <t>ホウホウ</t>
    </rPh>
    <rPh sb="10" eb="12">
      <t>ベッシ</t>
    </rPh>
    <phoneticPr fontId="4"/>
  </si>
  <si>
    <t>（注）</t>
    <phoneticPr fontId="5"/>
  </si>
  <si>
    <r>
      <t>　出張等の旅行行程が複数ある場合には、原則として、</t>
    </r>
    <r>
      <rPr>
        <u/>
        <sz val="9"/>
        <rFont val="游ゴシック"/>
        <family val="3"/>
        <charset val="128"/>
      </rPr>
      <t>当該出張等の旅行行程毎に本書を作成</t>
    </r>
    <r>
      <rPr>
        <sz val="9"/>
        <rFont val="游ゴシック"/>
        <family val="3"/>
        <charset val="128"/>
      </rPr>
      <t>すること。また、当該様式内に必要事項が記入しきれない場合には、適宜、別の用紙を用いて作成すること。</t>
    </r>
    <rPh sb="1" eb="3">
      <t>シュッチョウ</t>
    </rPh>
    <rPh sb="3" eb="4">
      <t>トウ</t>
    </rPh>
    <rPh sb="5" eb="7">
      <t>リョコウ</t>
    </rPh>
    <rPh sb="7" eb="9">
      <t>コウテイ</t>
    </rPh>
    <rPh sb="10" eb="12">
      <t>フクスウ</t>
    </rPh>
    <rPh sb="14" eb="16">
      <t>バアイ</t>
    </rPh>
    <rPh sb="19" eb="21">
      <t>ゲンソク</t>
    </rPh>
    <rPh sb="25" eb="27">
      <t>トウガイ</t>
    </rPh>
    <rPh sb="27" eb="29">
      <t>シュッチョウ</t>
    </rPh>
    <rPh sb="29" eb="30">
      <t>トウ</t>
    </rPh>
    <rPh sb="31" eb="33">
      <t>リョコウ</t>
    </rPh>
    <rPh sb="33" eb="35">
      <t>コウテイ</t>
    </rPh>
    <rPh sb="35" eb="36">
      <t>ゴト</t>
    </rPh>
    <rPh sb="37" eb="39">
      <t>ホンショ</t>
    </rPh>
    <rPh sb="40" eb="42">
      <t>サクセイ</t>
    </rPh>
    <rPh sb="76" eb="77">
      <t>ベツ</t>
    </rPh>
    <rPh sb="78" eb="80">
      <t>ヨウシ</t>
    </rPh>
    <rPh sb="81" eb="82">
      <t>モチ</t>
    </rPh>
    <rPh sb="84" eb="86">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</si>
  <si>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4"/>
  </si>
  <si>
    <t>実施した補助対象事業の費目：</t>
    <phoneticPr fontId="4"/>
  </si>
  <si>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4"/>
  </si>
  <si>
    <t>補助対象経費
（事業所負担額）</t>
    <rPh sb="0" eb="2">
      <t>ホジョ</t>
    </rPh>
    <rPh sb="2" eb="4">
      <t>タイショウ</t>
    </rPh>
    <rPh sb="4" eb="6">
      <t>ケイヒ</t>
    </rPh>
    <rPh sb="8" eb="11">
      <t>ジギョウショ</t>
    </rPh>
    <rPh sb="11" eb="13">
      <t>フタン</t>
    </rPh>
    <rPh sb="13" eb="14">
      <t>ガク</t>
    </rPh>
    <phoneticPr fontId="4"/>
  </si>
  <si>
    <t>補助金申請額
（国家公務員等の旅費に関する法律積算額）</t>
    <phoneticPr fontId="4"/>
  </si>
  <si>
    <t>氏名：</t>
    <rPh sb="0" eb="2">
      <t>シメイ</t>
    </rPh>
    <phoneticPr fontId="4"/>
  </si>
  <si>
    <t>パック料金</t>
    <rPh sb="3" eb="5">
      <t>リョウキン</t>
    </rPh>
    <phoneticPr fontId="4"/>
  </si>
  <si>
    <t>(パックのみ)
夕食の有無</t>
  </si>
  <si>
    <t>(パックのみ)
朝食の有無</t>
    <phoneticPr fontId="4"/>
  </si>
  <si>
    <t>役職：</t>
    <rPh sb="0" eb="2">
      <t>ヤクショク</t>
    </rPh>
    <phoneticPr fontId="4"/>
  </si>
  <si>
    <t>鉄道賃</t>
    <rPh sb="0" eb="2">
      <t>テツドウ</t>
    </rPh>
    <rPh sb="2" eb="3">
      <t>チン</t>
    </rPh>
    <phoneticPr fontId="4"/>
  </si>
  <si>
    <t>航空賃</t>
    <rPh sb="0" eb="1">
      <t>ワタル</t>
    </rPh>
    <rPh sb="1" eb="2">
      <t>アケル</t>
    </rPh>
    <rPh sb="2" eb="3">
      <t>チン</t>
    </rPh>
    <phoneticPr fontId="4"/>
  </si>
  <si>
    <t>車賃
(バス・タクシー)</t>
    <rPh sb="0" eb="1">
      <t>シャ</t>
    </rPh>
    <rPh sb="1" eb="2">
      <t>チン</t>
    </rPh>
    <phoneticPr fontId="4"/>
  </si>
  <si>
    <t>宿泊料</t>
    <rPh sb="0" eb="3">
      <t>シュクハクリョウ</t>
    </rPh>
    <phoneticPr fontId="4"/>
  </si>
  <si>
    <t>食卓料</t>
    <rPh sb="0" eb="2">
      <t>ショクタク</t>
    </rPh>
    <rPh sb="2" eb="3">
      <t>リョウ</t>
    </rPh>
    <phoneticPr fontId="4"/>
  </si>
  <si>
    <t>日付</t>
    <rPh sb="0" eb="2">
      <t>ヒヅケ</t>
    </rPh>
    <phoneticPr fontId="4"/>
  </si>
  <si>
    <t>出発
時刻</t>
    <rPh sb="0" eb="2">
      <t>シュッパツ</t>
    </rPh>
    <rPh sb="3" eb="5">
      <t>ジコク</t>
    </rPh>
    <phoneticPr fontId="4"/>
  </si>
  <si>
    <t>～</t>
    <phoneticPr fontId="4"/>
  </si>
  <si>
    <t>到着
時刻</t>
    <rPh sb="0" eb="2">
      <t>トウチャク</t>
    </rPh>
    <rPh sb="3" eb="5">
      <t>ジコク</t>
    </rPh>
    <phoneticPr fontId="4"/>
  </si>
  <si>
    <t>出発地</t>
    <rPh sb="0" eb="2">
      <t>シュッパツ</t>
    </rPh>
    <rPh sb="2" eb="3">
      <t>チ</t>
    </rPh>
    <phoneticPr fontId="4"/>
  </si>
  <si>
    <t>交通手段</t>
    <rPh sb="0" eb="2">
      <t>コウツウ</t>
    </rPh>
    <rPh sb="2" eb="4">
      <t>シュダン</t>
    </rPh>
    <phoneticPr fontId="4"/>
  </si>
  <si>
    <t>到着地</t>
    <rPh sb="0" eb="2">
      <t>トウチャク</t>
    </rPh>
    <rPh sb="2" eb="3">
      <t>チ</t>
    </rPh>
    <phoneticPr fontId="4"/>
  </si>
  <si>
    <t>宿泊地</t>
    <rPh sb="0" eb="3">
      <t>シュクハクチ</t>
    </rPh>
    <phoneticPr fontId="4"/>
  </si>
  <si>
    <t>路程</t>
    <rPh sb="0" eb="2">
      <t>ロテイ</t>
    </rPh>
    <phoneticPr fontId="4"/>
  </si>
  <si>
    <t>運賃</t>
    <rPh sb="0" eb="2">
      <t>ウンチン</t>
    </rPh>
    <phoneticPr fontId="4"/>
  </si>
  <si>
    <t>急行
料金</t>
    <rPh sb="0" eb="2">
      <t>キュウコウ</t>
    </rPh>
    <rPh sb="3" eb="5">
      <t>リョウキン</t>
    </rPh>
    <phoneticPr fontId="4"/>
  </si>
  <si>
    <t>夜数</t>
    <rPh sb="0" eb="1">
      <t>ヨル</t>
    </rPh>
    <rPh sb="1" eb="2">
      <t>カズ</t>
    </rPh>
    <phoneticPr fontId="4"/>
  </si>
  <si>
    <t>定額</t>
    <rPh sb="0" eb="2">
      <t>テイガク</t>
    </rPh>
    <phoneticPr fontId="4"/>
  </si>
  <si>
    <t>km</t>
    <phoneticPr fontId="4"/>
  </si>
  <si>
    <t>円</t>
    <rPh sb="0" eb="1">
      <t>エン</t>
    </rPh>
    <phoneticPr fontId="4"/>
  </si>
  <si>
    <t>夜</t>
    <rPh sb="0" eb="1">
      <t>ヨル</t>
    </rPh>
    <phoneticPr fontId="4"/>
  </si>
  <si>
    <t>恵比寿</t>
    <rPh sb="0" eb="3">
      <t>エビス</t>
    </rPh>
    <phoneticPr fontId="4"/>
  </si>
  <si>
    <t>JR</t>
    <phoneticPr fontId="4"/>
  </si>
  <si>
    <t>渋谷</t>
    <rPh sb="0" eb="2">
      <t>シブヤ</t>
    </rPh>
    <phoneticPr fontId="4"/>
  </si>
  <si>
    <t>京王電鉄</t>
    <rPh sb="0" eb="4">
      <t>ケイオウデンテツ</t>
    </rPh>
    <phoneticPr fontId="4"/>
  </si>
  <si>
    <t>浜田山</t>
    <rPh sb="0" eb="3">
      <t>ハマダヤマ</t>
    </rPh>
    <phoneticPr fontId="4"/>
  </si>
  <si>
    <t>計</t>
    <rPh sb="0" eb="1">
      <t>ケイ</t>
    </rPh>
    <phoneticPr fontId="4"/>
  </si>
  <si>
    <t>補助金申請額</t>
    <rPh sb="0" eb="3">
      <t>ホジョキン</t>
    </rPh>
    <rPh sb="3" eb="5">
      <t>シンセイ</t>
    </rPh>
    <rPh sb="5" eb="6">
      <t>ガク</t>
    </rPh>
    <phoneticPr fontId="4"/>
  </si>
  <si>
    <t>（注）当該様式内に必要事項が記入しきれない場合には、適宜、別の用紙を用いて作成すること。</t>
    <phoneticPr fontId="4"/>
  </si>
  <si>
    <t>自己負担額</t>
    <phoneticPr fontId="4"/>
  </si>
  <si>
    <t>出張等実績報告書&lt;公共交通機関を使用した場合&gt;</t>
    <rPh sb="0" eb="3">
      <t>シュッチョウトウ</t>
    </rPh>
    <rPh sb="3" eb="7">
      <t>ジッセキホウコク</t>
    </rPh>
    <rPh sb="7" eb="8">
      <t>ショ</t>
    </rPh>
    <phoneticPr fontId="4"/>
  </si>
  <si>
    <t>２．</t>
    <phoneticPr fontId="4"/>
  </si>
  <si>
    <t>３．</t>
    <phoneticPr fontId="4"/>
  </si>
  <si>
    <t>行程表及び旅費積算書&lt;公共交通機関を使用した場合&gt;</t>
    <rPh sb="0" eb="3">
      <t>コウテイヒョウ</t>
    </rPh>
    <rPh sb="3" eb="4">
      <t>オヨ</t>
    </rPh>
    <rPh sb="5" eb="7">
      <t>リョヒ</t>
    </rPh>
    <rPh sb="7" eb="9">
      <t>セキサン</t>
    </rPh>
    <rPh sb="9" eb="10">
      <t>ショ</t>
    </rPh>
    <phoneticPr fontId="4"/>
  </si>
  <si>
    <t>補助対象経費（事業所負担額）</t>
    <rPh sb="0" eb="2">
      <t>ホジョ</t>
    </rPh>
    <rPh sb="2" eb="4">
      <t>タイショウ</t>
    </rPh>
    <rPh sb="4" eb="6">
      <t>ケイヒ</t>
    </rPh>
    <rPh sb="7" eb="10">
      <t>ジギョウショ</t>
    </rPh>
    <rPh sb="10" eb="12">
      <t>フタン</t>
    </rPh>
    <rPh sb="12" eb="13">
      <t>ガク</t>
    </rPh>
    <phoneticPr fontId="4"/>
  </si>
  <si>
    <t>補助金申請額（国家公務員等の旅費に関する法律積算額）</t>
    <phoneticPr fontId="4"/>
  </si>
  <si>
    <t>行政職</t>
    <rPh sb="0" eb="3">
      <t>ギョウセイショク</t>
    </rPh>
    <phoneticPr fontId="4"/>
  </si>
  <si>
    <t>役職</t>
    <rPh sb="0" eb="2">
      <t>ヤクショク</t>
    </rPh>
    <phoneticPr fontId="4"/>
  </si>
  <si>
    <t>分類</t>
    <rPh sb="0" eb="2">
      <t>ブンルイ</t>
    </rPh>
    <phoneticPr fontId="4"/>
  </si>
  <si>
    <t>宿泊料（1夜につき）</t>
    <rPh sb="0" eb="2">
      <t>シュクハク</t>
    </rPh>
    <rPh sb="2" eb="3">
      <t>リョウ</t>
    </rPh>
    <rPh sb="5" eb="6">
      <t>ヨル</t>
    </rPh>
    <phoneticPr fontId="4"/>
  </si>
  <si>
    <t>甲地方</t>
    <rPh sb="0" eb="1">
      <t>コウ</t>
    </rPh>
    <rPh sb="1" eb="3">
      <t>チホウ</t>
    </rPh>
    <phoneticPr fontId="4"/>
  </si>
  <si>
    <t>乙地方</t>
    <rPh sb="0" eb="1">
      <t>オツ</t>
    </rPh>
    <rPh sb="1" eb="3">
      <t>チホウ</t>
    </rPh>
    <phoneticPr fontId="4"/>
  </si>
  <si>
    <t>朝</t>
    <rPh sb="0" eb="1">
      <t>アサ</t>
    </rPh>
    <phoneticPr fontId="4"/>
  </si>
  <si>
    <t>東京都特別区</t>
    <rPh sb="0" eb="3">
      <t>トウキョウト</t>
    </rPh>
    <rPh sb="3" eb="6">
      <t>トクベツク</t>
    </rPh>
    <phoneticPr fontId="4"/>
  </si>
  <si>
    <t>指定職</t>
    <rPh sb="0" eb="3">
      <t>シテイショク</t>
    </rPh>
    <phoneticPr fontId="4"/>
  </si>
  <si>
    <t>①</t>
    <phoneticPr fontId="4"/>
  </si>
  <si>
    <t>横浜市</t>
    <rPh sb="0" eb="3">
      <t>ヨコハマシ</t>
    </rPh>
    <phoneticPr fontId="4"/>
  </si>
  <si>
    <t>院長</t>
    <rPh sb="0" eb="2">
      <t>インチョウ</t>
    </rPh>
    <phoneticPr fontId="4"/>
  </si>
  <si>
    <t>川崎市</t>
    <rPh sb="0" eb="3">
      <t>カワサキシ</t>
    </rPh>
    <phoneticPr fontId="4"/>
  </si>
  <si>
    <t>副院長</t>
    <rPh sb="0" eb="3">
      <t>フクインチョウ</t>
    </rPh>
    <phoneticPr fontId="4"/>
  </si>
  <si>
    <t>相模原市</t>
    <rPh sb="0" eb="4">
      <t>サガミハラシ</t>
    </rPh>
    <phoneticPr fontId="4"/>
  </si>
  <si>
    <t>理事長</t>
    <rPh sb="0" eb="3">
      <t>リジチョウ</t>
    </rPh>
    <phoneticPr fontId="4"/>
  </si>
  <si>
    <t>千葉市</t>
    <rPh sb="0" eb="3">
      <t>チバシ</t>
    </rPh>
    <phoneticPr fontId="4"/>
  </si>
  <si>
    <t>理事</t>
    <rPh sb="0" eb="2">
      <t>リジ</t>
    </rPh>
    <phoneticPr fontId="4"/>
  </si>
  <si>
    <t>さいたま市</t>
    <rPh sb="4" eb="5">
      <t>シ</t>
    </rPh>
    <phoneticPr fontId="4"/>
  </si>
  <si>
    <t>その他これらに準ずる者①</t>
    <rPh sb="2" eb="3">
      <t>タ</t>
    </rPh>
    <rPh sb="7" eb="8">
      <t>ジュン</t>
    </rPh>
    <rPh sb="10" eb="11">
      <t>モノ</t>
    </rPh>
    <phoneticPr fontId="4"/>
  </si>
  <si>
    <t>名古屋市</t>
    <rPh sb="0" eb="4">
      <t>ナゴヤシ</t>
    </rPh>
    <phoneticPr fontId="4"/>
  </si>
  <si>
    <t>７級以上</t>
    <rPh sb="1" eb="2">
      <t>キュウ</t>
    </rPh>
    <rPh sb="2" eb="4">
      <t>イジョウ</t>
    </rPh>
    <phoneticPr fontId="4"/>
  </si>
  <si>
    <t>大学准教授</t>
    <rPh sb="0" eb="2">
      <t>ダイガク</t>
    </rPh>
    <rPh sb="2" eb="5">
      <t>ジュンキョウジュ</t>
    </rPh>
    <phoneticPr fontId="4"/>
  </si>
  <si>
    <t>②</t>
    <phoneticPr fontId="4"/>
  </si>
  <si>
    <t>京都市</t>
    <rPh sb="0" eb="3">
      <t>キョウトシ</t>
    </rPh>
    <phoneticPr fontId="4"/>
  </si>
  <si>
    <t>医師</t>
    <rPh sb="0" eb="2">
      <t>イシ</t>
    </rPh>
    <phoneticPr fontId="4"/>
  </si>
  <si>
    <t>大阪市</t>
    <rPh sb="0" eb="3">
      <t>オオサカシ</t>
    </rPh>
    <phoneticPr fontId="4"/>
  </si>
  <si>
    <t>病棟長</t>
    <rPh sb="0" eb="2">
      <t>ビョウトウ</t>
    </rPh>
    <rPh sb="2" eb="3">
      <t>チョウ</t>
    </rPh>
    <phoneticPr fontId="4"/>
  </si>
  <si>
    <t>堺市</t>
    <rPh sb="0" eb="2">
      <t>サカイシ</t>
    </rPh>
    <phoneticPr fontId="4"/>
  </si>
  <si>
    <t>看護師長</t>
    <rPh sb="0" eb="4">
      <t>カンゴシチョウ</t>
    </rPh>
    <phoneticPr fontId="4"/>
  </si>
  <si>
    <t>神戸市</t>
    <rPh sb="0" eb="3">
      <t>コウベシ</t>
    </rPh>
    <phoneticPr fontId="4"/>
  </si>
  <si>
    <t>各種技師</t>
    <rPh sb="0" eb="2">
      <t>カクシュ</t>
    </rPh>
    <rPh sb="2" eb="4">
      <t>ギシ</t>
    </rPh>
    <phoneticPr fontId="4"/>
  </si>
  <si>
    <t>広島市</t>
    <rPh sb="0" eb="3">
      <t>ヒロシマシ</t>
    </rPh>
    <phoneticPr fontId="4"/>
  </si>
  <si>
    <t>部長</t>
    <rPh sb="0" eb="2">
      <t>ブチョウ</t>
    </rPh>
    <phoneticPr fontId="4"/>
  </si>
  <si>
    <t>福岡市</t>
    <rPh sb="0" eb="3">
      <t>フクオカシ</t>
    </rPh>
    <phoneticPr fontId="4"/>
  </si>
  <si>
    <t>その他これらに準ずる者②</t>
    <rPh sb="2" eb="3">
      <t>タ</t>
    </rPh>
    <rPh sb="7" eb="8">
      <t>ジュン</t>
    </rPh>
    <rPh sb="10" eb="11">
      <t>モノ</t>
    </rPh>
    <phoneticPr fontId="4"/>
  </si>
  <si>
    <t>その他</t>
    <rPh sb="2" eb="3">
      <t>タ</t>
    </rPh>
    <phoneticPr fontId="4"/>
  </si>
  <si>
    <t>６級以下
３級以上</t>
    <rPh sb="1" eb="2">
      <t>キュウ</t>
    </rPh>
    <rPh sb="2" eb="4">
      <t>イカ</t>
    </rPh>
    <rPh sb="6" eb="7">
      <t>キュウ</t>
    </rPh>
    <rPh sb="7" eb="9">
      <t>イジョウ</t>
    </rPh>
    <phoneticPr fontId="4"/>
  </si>
  <si>
    <t>看護師</t>
    <rPh sb="0" eb="3">
      <t>カンゴシ</t>
    </rPh>
    <phoneticPr fontId="4"/>
  </si>
  <si>
    <t>③</t>
    <phoneticPr fontId="4"/>
  </si>
  <si>
    <t>各種福祉士</t>
    <rPh sb="0" eb="2">
      <t>カクシュ</t>
    </rPh>
    <rPh sb="2" eb="5">
      <t>フクシシ</t>
    </rPh>
    <phoneticPr fontId="4"/>
  </si>
  <si>
    <t>事務長</t>
    <rPh sb="0" eb="3">
      <t>ジムチョウ</t>
    </rPh>
    <phoneticPr fontId="4"/>
  </si>
  <si>
    <t>係長（事務職）</t>
    <rPh sb="0" eb="2">
      <t>カカリチョウ</t>
    </rPh>
    <rPh sb="3" eb="6">
      <t>ジムショク</t>
    </rPh>
    <phoneticPr fontId="4"/>
  </si>
  <si>
    <t>その他これらに準ずる者③</t>
    <rPh sb="2" eb="3">
      <t>タ</t>
    </rPh>
    <rPh sb="7" eb="8">
      <t>ジュン</t>
    </rPh>
    <rPh sb="10" eb="11">
      <t>モノ</t>
    </rPh>
    <phoneticPr fontId="4"/>
  </si>
  <si>
    <t>２級以下</t>
    <rPh sb="1" eb="2">
      <t>キュウ</t>
    </rPh>
    <rPh sb="2" eb="4">
      <t>イカ</t>
    </rPh>
    <phoneticPr fontId="4"/>
  </si>
  <si>
    <t>ホームヘルパー</t>
    <phoneticPr fontId="4"/>
  </si>
  <si>
    <t>④</t>
    <phoneticPr fontId="4"/>
  </si>
  <si>
    <t>生活支援員</t>
    <rPh sb="0" eb="2">
      <t>セイカツ</t>
    </rPh>
    <rPh sb="2" eb="5">
      <t>シエンイン</t>
    </rPh>
    <phoneticPr fontId="4"/>
  </si>
  <si>
    <t>係員（事務職）</t>
    <rPh sb="0" eb="2">
      <t>カカリイン</t>
    </rPh>
    <rPh sb="3" eb="6">
      <t>ジムショク</t>
    </rPh>
    <phoneticPr fontId="4"/>
  </si>
  <si>
    <t>その他これらに準ずる者④</t>
    <rPh sb="2" eb="3">
      <t>タ</t>
    </rPh>
    <rPh sb="7" eb="8">
      <t>ジュン</t>
    </rPh>
    <rPh sb="10" eb="11">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</si>
</sst>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Red]\-#,##0.0"/>
    <numFmt numFmtId="177" formatCode="gggyy&quot;年&quot;m&quot;月&quot;d&quot;日&quot;"/>
    <numFmt numFmtId="178" formatCode="#,##0&quot;円&quot;"/>
    <numFmt numFmtId="179" formatCode="ggge&quot;年&quot;m&quot;月&quot;d&quot;日&quot;\(aaa\)"/>
  </numFmts>
  <fonts count="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sz val="9"/>
      <color rgb="FFFF0000"/>
      <name val="游ゴシック"/>
      <family val="3"/>
      <charset val="128"/>
    </font>
    <font>
      <b/>
      <sz val="9"/>
      <color rgb="FFFF0000"/>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2"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192">
    <xf numFmtId="0" fontId="0" fillId="0" borderId="0" xfId="0">
      <alignment vertical="center"/>
    </xf>
    <xf numFmtId="0" fontId="7" fillId="0" borderId="6" xfId="0" applyFont="1" applyBorder="1" applyAlignment="1">
      <alignment horizontal="center" vertical="center"/>
    </xf>
    <xf numFmtId="0" fontId="7" fillId="0" borderId="0" xfId="0" applyFont="1">
      <alignment vertical="center"/>
    </xf>
    <xf numFmtId="0" fontId="7" fillId="0" borderId="6" xfId="0" applyFont="1" applyBorder="1">
      <alignment vertical="center"/>
    </xf>
    <xf numFmtId="38" fontId="7" fillId="0" borderId="6" xfId="1" applyFont="1" applyBorder="1" applyAlignment="1">
      <alignment vertical="center"/>
    </xf>
    <xf numFmtId="38" fontId="7" fillId="0" borderId="0" xfId="0" applyNumberFormat="1" applyFont="1">
      <alignment vertical="center"/>
    </xf>
    <xf numFmtId="176" fontId="7" fillId="0" borderId="0" xfId="0" applyNumberFormat="1" applyFont="1">
      <alignment vertical="center"/>
    </xf>
    <xf numFmtId="0" fontId="7" fillId="2" borderId="6" xfId="0" applyFont="1" applyFill="1" applyBorder="1">
      <alignment vertical="center"/>
    </xf>
    <xf numFmtId="0" fontId="7" fillId="2" borderId="6" xfId="0" applyFont="1" applyFill="1" applyBorder="1" applyAlignment="1">
      <alignment horizontal="center" vertical="center"/>
    </xf>
    <xf numFmtId="38" fontId="7" fillId="2" borderId="6" xfId="1" applyFont="1" applyFill="1" applyBorder="1" applyAlignment="1">
      <alignment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9" fillId="0" borderId="0" xfId="0" applyFont="1">
      <alignment vertical="center"/>
    </xf>
    <xf numFmtId="0" fontId="8" fillId="0" borderId="0" xfId="6" applyFont="1" applyAlignment="1">
      <alignment horizontal="left" vertical="center"/>
    </xf>
    <xf numFmtId="0" fontId="9" fillId="0" borderId="0" xfId="6" applyFont="1">
      <alignment vertical="center"/>
    </xf>
    <xf numFmtId="0" fontId="9" fillId="0" borderId="0" xfId="0" applyFont="1" applyAlignment="1">
      <alignment horizontal="right"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9" xfId="0" applyFont="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shrinkToFit="1"/>
    </xf>
    <xf numFmtId="0" fontId="9" fillId="0" borderId="27" xfId="0" applyFont="1" applyBorder="1" applyAlignment="1">
      <alignment horizontal="right" vertical="top"/>
    </xf>
    <xf numFmtId="0" fontId="9" fillId="0" borderId="28" xfId="0" applyFont="1" applyBorder="1" applyAlignment="1">
      <alignment horizontal="right" vertical="top"/>
    </xf>
    <xf numFmtId="0" fontId="9" fillId="0" borderId="28" xfId="0" applyFont="1" applyBorder="1" applyAlignment="1">
      <alignment horizontal="right" vertical="top" wrapText="1"/>
    </xf>
    <xf numFmtId="0" fontId="9" fillId="0" borderId="32" xfId="0" applyFont="1" applyBorder="1" applyAlignment="1">
      <alignment horizontal="right" vertical="top"/>
    </xf>
    <xf numFmtId="0" fontId="9" fillId="0" borderId="29" xfId="0" applyFont="1" applyBorder="1" applyAlignment="1">
      <alignment horizontal="right" vertical="top" shrinkToFit="1"/>
    </xf>
    <xf numFmtId="0" fontId="9" fillId="0" borderId="28" xfId="0" applyFont="1" applyBorder="1" applyAlignment="1">
      <alignment horizontal="right" vertical="top" shrinkToFit="1"/>
    </xf>
    <xf numFmtId="0" fontId="9" fillId="0" borderId="30" xfId="0" applyFont="1" applyBorder="1" applyAlignment="1">
      <alignment horizontal="right" vertical="top" shrinkToFit="1"/>
    </xf>
    <xf numFmtId="14" fontId="9" fillId="3" borderId="21" xfId="0" applyNumberFormat="1" applyFont="1" applyFill="1" applyBorder="1" applyAlignment="1">
      <alignment horizontal="center" vertical="center" shrinkToFit="1"/>
    </xf>
    <xf numFmtId="0" fontId="9" fillId="0" borderId="23" xfId="0" applyFont="1" applyBorder="1" applyAlignment="1">
      <alignment horizontal="center" vertical="center" shrinkToFit="1"/>
    </xf>
    <xf numFmtId="0" fontId="9" fillId="3" borderId="22" xfId="0" applyFont="1" applyFill="1" applyBorder="1" applyAlignment="1">
      <alignment horizontal="center" vertical="center" shrinkToFit="1"/>
    </xf>
    <xf numFmtId="38" fontId="9" fillId="3" borderId="25" xfId="1" applyFont="1" applyFill="1" applyBorder="1" applyAlignment="1">
      <alignment vertical="center" shrinkToFit="1"/>
    </xf>
    <xf numFmtId="38" fontId="9" fillId="2" borderId="25" xfId="1" applyFont="1" applyFill="1" applyBorder="1" applyAlignment="1">
      <alignment vertical="center" shrinkToFit="1"/>
    </xf>
    <xf numFmtId="38" fontId="9" fillId="2" borderId="26" xfId="1" applyFont="1" applyFill="1" applyBorder="1" applyAlignment="1">
      <alignment vertical="center" shrinkToFit="1"/>
    </xf>
    <xf numFmtId="176" fontId="9" fillId="2" borderId="21" xfId="1" applyNumberFormat="1" applyFont="1" applyFill="1" applyBorder="1" applyAlignment="1">
      <alignment vertical="center" shrinkToFit="1"/>
    </xf>
    <xf numFmtId="176" fontId="9" fillId="2" borderId="25" xfId="1" applyNumberFormat="1" applyFont="1" applyFill="1" applyBorder="1" applyAlignment="1">
      <alignment vertical="center" shrinkToFit="1"/>
    </xf>
    <xf numFmtId="0" fontId="9" fillId="0" borderId="14" xfId="0" applyFont="1" applyBorder="1" applyAlignment="1">
      <alignment horizontal="center" vertical="center" shrinkToFit="1"/>
    </xf>
    <xf numFmtId="38" fontId="9" fillId="3" borderId="6" xfId="1" applyFont="1" applyFill="1" applyBorder="1" applyAlignment="1">
      <alignment vertical="center" shrinkToFit="1"/>
    </xf>
    <xf numFmtId="176" fontId="9" fillId="2" borderId="5" xfId="1" applyNumberFormat="1" applyFont="1" applyFill="1" applyBorder="1" applyAlignment="1">
      <alignment vertical="center" shrinkToFit="1"/>
    </xf>
    <xf numFmtId="38" fontId="9" fillId="2" borderId="6" xfId="1" applyFont="1" applyFill="1" applyBorder="1" applyAlignment="1">
      <alignment vertical="center" shrinkToFit="1"/>
    </xf>
    <xf numFmtId="176" fontId="9" fillId="2" borderId="6" xfId="1" applyNumberFormat="1" applyFont="1" applyFill="1" applyBorder="1" applyAlignment="1">
      <alignment vertical="center" shrinkToFit="1"/>
    </xf>
    <xf numFmtId="176" fontId="9" fillId="2" borderId="18" xfId="1" applyNumberFormat="1" applyFont="1" applyFill="1" applyBorder="1" applyAlignment="1">
      <alignment horizontal="right" vertical="center" shrinkToFit="1"/>
    </xf>
    <xf numFmtId="38" fontId="9" fillId="2" borderId="19" xfId="1" applyFont="1" applyFill="1" applyBorder="1" applyAlignment="1">
      <alignment horizontal="right" vertical="center" shrinkToFit="1"/>
    </xf>
    <xf numFmtId="38" fontId="9" fillId="2" borderId="34" xfId="1" applyFont="1" applyFill="1" applyBorder="1" applyAlignment="1">
      <alignment horizontal="right" vertical="center" shrinkToFit="1"/>
    </xf>
    <xf numFmtId="176" fontId="9" fillId="2" borderId="19" xfId="1" applyNumberFormat="1" applyFont="1" applyFill="1" applyBorder="1" applyAlignment="1">
      <alignment horizontal="right" vertical="center" shrinkToFit="1"/>
    </xf>
    <xf numFmtId="176" fontId="9" fillId="2" borderId="18" xfId="1" applyNumberFormat="1" applyFont="1" applyFill="1" applyBorder="1" applyAlignment="1">
      <alignment vertical="center" shrinkToFit="1"/>
    </xf>
    <xf numFmtId="38" fontId="9" fillId="2" borderId="19" xfId="1" applyFont="1" applyFill="1" applyBorder="1" applyAlignment="1">
      <alignment vertical="center" shrinkToFit="1"/>
    </xf>
    <xf numFmtId="176" fontId="9" fillId="2" borderId="19" xfId="1" applyNumberFormat="1" applyFont="1" applyFill="1" applyBorder="1" applyAlignment="1">
      <alignment vertical="center" shrinkToFit="1"/>
    </xf>
    <xf numFmtId="38" fontId="9" fillId="2" borderId="20" xfId="1" applyFont="1" applyFill="1" applyBorder="1" applyAlignment="1">
      <alignment vertical="center" shrinkToFit="1"/>
    </xf>
    <xf numFmtId="0" fontId="9"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Alignment="1">
      <alignment vertical="center" shrinkToFit="1"/>
    </xf>
    <xf numFmtId="0" fontId="9" fillId="0" borderId="0" xfId="6" applyFont="1" applyAlignment="1">
      <alignment horizontal="justify" vertical="center"/>
    </xf>
    <xf numFmtId="0" fontId="8" fillId="0" borderId="0" xfId="6" applyFont="1" applyAlignment="1">
      <alignment horizontal="center" vertical="center"/>
    </xf>
    <xf numFmtId="0" fontId="9" fillId="0" borderId="0" xfId="6" applyFont="1" applyAlignment="1">
      <alignment horizontal="center" vertical="center"/>
    </xf>
    <xf numFmtId="0" fontId="9" fillId="0" borderId="0" xfId="6" applyFont="1" applyAlignment="1">
      <alignment vertical="top" wrapText="1"/>
    </xf>
    <xf numFmtId="0" fontId="9" fillId="0" borderId="0" xfId="6" applyFont="1" applyAlignment="1">
      <alignment horizontal="left" vertical="top" wrapText="1"/>
    </xf>
    <xf numFmtId="0" fontId="9" fillId="0" borderId="0" xfId="6" applyFont="1" applyAlignment="1">
      <alignment horizontal="left" vertical="center" wrapText="1"/>
    </xf>
    <xf numFmtId="0" fontId="9" fillId="0" borderId="0" xfId="6" quotePrefix="1" applyFont="1">
      <alignment vertical="center"/>
    </xf>
    <xf numFmtId="0" fontId="8" fillId="0" borderId="0" xfId="0" applyFont="1">
      <alignment vertical="center"/>
    </xf>
    <xf numFmtId="179" fontId="9" fillId="0" borderId="0" xfId="6" applyNumberFormat="1" applyFont="1" applyAlignment="1">
      <alignment vertical="center" shrinkToFit="1"/>
    </xf>
    <xf numFmtId="14" fontId="9" fillId="0" borderId="21" xfId="0" applyNumberFormat="1" applyFont="1" applyBorder="1" applyAlignment="1" applyProtection="1">
      <alignment horizontal="center" vertical="center" shrinkToFit="1"/>
      <protection locked="0"/>
    </xf>
    <xf numFmtId="20" fontId="9" fillId="0" borderId="22" xfId="0" applyNumberFormat="1" applyFont="1" applyBorder="1" applyAlignment="1" applyProtection="1">
      <alignment horizontal="center" vertical="center" shrinkToFit="1"/>
      <protection locked="0"/>
    </xf>
    <xf numFmtId="20" fontId="9" fillId="0" borderId="13" xfId="0" applyNumberFormat="1" applyFont="1" applyBorder="1" applyAlignment="1" applyProtection="1">
      <alignment horizontal="center" vertical="center" shrinkToFit="1"/>
      <protection locked="0"/>
    </xf>
    <xf numFmtId="20" fontId="9" fillId="0" borderId="24" xfId="0" applyNumberFormat="1" applyFont="1" applyBorder="1" applyAlignment="1" applyProtection="1">
      <alignment horizontal="center" vertical="center" shrinkToFit="1"/>
      <protection locked="0"/>
    </xf>
    <xf numFmtId="0" fontId="9" fillId="0" borderId="25" xfId="0" applyFont="1" applyBorder="1" applyAlignment="1" applyProtection="1">
      <alignment horizontal="justify" vertical="center" wrapText="1"/>
      <protection locked="0"/>
    </xf>
    <xf numFmtId="0" fontId="9" fillId="0" borderId="22" xfId="0" applyFont="1" applyBorder="1" applyAlignment="1" applyProtection="1">
      <alignment horizontal="center" vertical="center" wrapText="1" shrinkToFit="1"/>
      <protection locked="0"/>
    </xf>
    <xf numFmtId="176" fontId="9" fillId="0" borderId="21" xfId="1" applyNumberFormat="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176" fontId="9" fillId="0" borderId="25" xfId="1" applyNumberFormat="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20" fontId="9" fillId="0" borderId="15"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justify" vertical="center" wrapText="1"/>
      <protection locked="0"/>
    </xf>
    <xf numFmtId="176" fontId="9" fillId="0" borderId="5" xfId="1" applyNumberFormat="1" applyFont="1" applyFill="1" applyBorder="1" applyAlignment="1" applyProtection="1">
      <alignment vertical="center" shrinkToFit="1"/>
      <protection locked="0"/>
    </xf>
    <xf numFmtId="38" fontId="9" fillId="0" borderId="6" xfId="1" applyFont="1" applyFill="1" applyBorder="1" applyAlignment="1" applyProtection="1">
      <alignment vertical="center" shrinkToFit="1"/>
      <protection locked="0"/>
    </xf>
    <xf numFmtId="176" fontId="9" fillId="0" borderId="6" xfId="1" applyNumberFormat="1" applyFont="1" applyFill="1" applyBorder="1" applyAlignment="1" applyProtection="1">
      <alignment vertical="center" shrinkToFit="1"/>
      <protection locked="0"/>
    </xf>
    <xf numFmtId="0" fontId="9" fillId="0" borderId="6" xfId="0" applyFont="1" applyBorder="1" applyAlignment="1" applyProtection="1">
      <alignment vertical="center" wrapText="1"/>
      <protection locked="0"/>
    </xf>
    <xf numFmtId="0" fontId="9" fillId="0" borderId="6"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14" fontId="9" fillId="0" borderId="21"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20" fontId="9" fillId="0" borderId="24" xfId="0" applyNumberFormat="1" applyFont="1" applyBorder="1" applyAlignment="1">
      <alignment horizontal="center" vertical="center" shrinkToFit="1"/>
    </xf>
    <xf numFmtId="0" fontId="9" fillId="0" borderId="25" xfId="0" applyFont="1" applyBorder="1" applyAlignment="1">
      <alignment horizontal="justify" vertical="center" wrapText="1"/>
    </xf>
    <xf numFmtId="176" fontId="9" fillId="0" borderId="21" xfId="1" applyNumberFormat="1" applyFont="1" applyFill="1" applyBorder="1" applyAlignment="1">
      <alignment vertical="center" shrinkToFit="1"/>
    </xf>
    <xf numFmtId="38" fontId="9" fillId="0" borderId="25" xfId="1" applyFont="1" applyFill="1" applyBorder="1" applyAlignment="1">
      <alignment vertical="center" shrinkToFit="1"/>
    </xf>
    <xf numFmtId="20" fontId="9" fillId="0" borderId="13" xfId="0" applyNumberFormat="1" applyFont="1" applyBorder="1" applyAlignment="1">
      <alignment horizontal="center" vertical="center" shrinkToFit="1"/>
    </xf>
    <xf numFmtId="20" fontId="9" fillId="0" borderId="15" xfId="0" applyNumberFormat="1" applyFont="1" applyBorder="1" applyAlignment="1">
      <alignment horizontal="center" vertical="center" shrinkToFit="1"/>
    </xf>
    <xf numFmtId="0" fontId="9" fillId="0" borderId="6" xfId="0" applyFont="1" applyBorder="1" applyAlignment="1">
      <alignment horizontal="justify" vertical="center" wrapText="1"/>
    </xf>
    <xf numFmtId="176" fontId="9" fillId="0" borderId="5" xfId="1" applyNumberFormat="1" applyFont="1" applyFill="1" applyBorder="1" applyAlignment="1">
      <alignment vertical="center" shrinkToFit="1"/>
    </xf>
    <xf numFmtId="38" fontId="9" fillId="0" borderId="6" xfId="1" applyFont="1" applyFill="1" applyBorder="1" applyAlignment="1">
      <alignment vertical="center" shrinkToFit="1"/>
    </xf>
    <xf numFmtId="0" fontId="9" fillId="0" borderId="6" xfId="0" applyFont="1" applyBorder="1" applyAlignment="1">
      <alignment vertical="center" wrapText="1"/>
    </xf>
    <xf numFmtId="38" fontId="11" fillId="3" borderId="25" xfId="1" applyFont="1" applyFill="1" applyBorder="1" applyAlignment="1">
      <alignment vertical="center" shrinkToFit="1"/>
    </xf>
    <xf numFmtId="176" fontId="11" fillId="3" borderId="25" xfId="1" applyNumberFormat="1" applyFont="1" applyFill="1" applyBorder="1" applyAlignment="1">
      <alignment vertical="center" shrinkToFit="1"/>
    </xf>
    <xf numFmtId="38" fontId="11" fillId="3" borderId="22" xfId="1" applyFont="1" applyFill="1" applyBorder="1" applyAlignment="1">
      <alignment vertical="center" shrinkToFit="1"/>
    </xf>
    <xf numFmtId="38" fontId="11" fillId="3" borderId="6" xfId="1" applyFont="1" applyFill="1" applyBorder="1" applyAlignment="1">
      <alignment vertical="center" shrinkToFit="1"/>
    </xf>
    <xf numFmtId="176" fontId="11" fillId="3" borderId="6" xfId="1" applyNumberFormat="1" applyFont="1" applyFill="1" applyBorder="1" applyAlignment="1">
      <alignment vertical="center" shrinkToFit="1"/>
    </xf>
    <xf numFmtId="0" fontId="9" fillId="0" borderId="0" xfId="6" applyFont="1" applyAlignment="1">
      <alignment horizontal="left" vertical="top" shrinkToFit="1"/>
    </xf>
    <xf numFmtId="0" fontId="9" fillId="0" borderId="0" xfId="6" applyFont="1" applyAlignment="1">
      <alignment horizontal="left" vertical="center"/>
    </xf>
    <xf numFmtId="0" fontId="9" fillId="0" borderId="0" xfId="6" applyFont="1" applyAlignment="1">
      <alignment horizontal="left" vertical="top" wrapText="1"/>
    </xf>
    <xf numFmtId="178" fontId="9" fillId="2" borderId="0" xfId="6" applyNumberFormat="1" applyFont="1" applyFill="1" applyAlignment="1">
      <alignment horizontal="center" vertical="top" shrinkToFit="1"/>
    </xf>
    <xf numFmtId="0" fontId="9" fillId="0" borderId="0" xfId="6" applyFont="1" applyAlignment="1">
      <alignment horizontal="center" vertical="top" shrinkToFit="1"/>
    </xf>
    <xf numFmtId="0" fontId="9" fillId="0" borderId="0" xfId="6" applyFont="1" applyAlignment="1">
      <alignment horizontal="center" vertical="top"/>
    </xf>
    <xf numFmtId="0" fontId="9" fillId="0" borderId="0" xfId="6" applyFont="1" applyAlignment="1">
      <alignment horizontal="center" vertical="top" wrapText="1"/>
    </xf>
    <xf numFmtId="0" fontId="9" fillId="0" borderId="0" xfId="6" applyFont="1" applyAlignment="1" applyProtection="1">
      <alignment horizontal="left" vertical="top" wrapText="1"/>
      <protection locked="0"/>
    </xf>
    <xf numFmtId="0" fontId="9" fillId="0" borderId="0" xfId="6" applyFont="1" applyAlignment="1">
      <alignment horizontal="right" vertical="top" shrinkToFit="1"/>
    </xf>
    <xf numFmtId="0" fontId="9" fillId="0" borderId="0" xfId="6" applyFont="1" applyAlignment="1">
      <alignment horizontal="justify" vertical="top" wrapText="1"/>
    </xf>
    <xf numFmtId="0" fontId="9" fillId="0" borderId="37" xfId="6" applyFont="1" applyBorder="1" applyAlignment="1">
      <alignment horizontal="center" vertical="center"/>
    </xf>
    <xf numFmtId="178" fontId="9" fillId="2" borderId="0" xfId="6" applyNumberFormat="1" applyFont="1" applyFill="1" applyAlignment="1">
      <alignment horizontal="center" vertical="top" wrapText="1"/>
    </xf>
    <xf numFmtId="0" fontId="0" fillId="0" borderId="0" xfId="0" applyAlignment="1">
      <alignment horizontal="left" vertical="center"/>
    </xf>
    <xf numFmtId="0" fontId="9" fillId="0" borderId="37" xfId="6" applyFont="1" applyBorder="1" applyAlignment="1" applyProtection="1">
      <alignment horizontal="left" vertical="center"/>
      <protection locked="0"/>
    </xf>
    <xf numFmtId="0" fontId="9" fillId="0" borderId="37" xfId="6" applyFont="1" applyBorder="1" applyAlignment="1" applyProtection="1">
      <alignment horizontal="left" vertical="center" shrinkToFit="1"/>
      <protection locked="0"/>
    </xf>
    <xf numFmtId="0" fontId="8" fillId="0" borderId="0" xfId="6" applyFont="1" applyAlignment="1">
      <alignment horizontal="left" vertical="center"/>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pplyProtection="1">
      <alignment horizontal="center" vertical="center"/>
      <protection locked="0"/>
    </xf>
    <xf numFmtId="20" fontId="9" fillId="0" borderId="0" xfId="6" applyNumberFormat="1" applyFont="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36" xfId="6" applyFont="1" applyBorder="1" applyAlignment="1">
      <alignment horizontal="center" vertical="center"/>
    </xf>
    <xf numFmtId="0" fontId="9" fillId="0" borderId="0" xfId="6" applyFont="1" applyAlignment="1" applyProtection="1">
      <alignment horizontal="left" vertical="center" wrapText="1"/>
      <protection locked="0"/>
    </xf>
    <xf numFmtId="0" fontId="9" fillId="0" borderId="0" xfId="6" applyFont="1" applyAlignment="1" applyProtection="1">
      <alignment horizontal="left" vertical="center"/>
      <protection locked="0"/>
    </xf>
    <xf numFmtId="179" fontId="9" fillId="0" borderId="0" xfId="6" applyNumberFormat="1" applyFont="1" applyAlignment="1" applyProtection="1">
      <alignment horizontal="center" vertical="center" shrinkToFit="1"/>
      <protection locked="0"/>
    </xf>
    <xf numFmtId="0" fontId="9" fillId="0" borderId="36" xfId="6" applyFont="1" applyBorder="1" applyAlignment="1" applyProtection="1">
      <alignment horizontal="left" vertical="center"/>
      <protection locked="0"/>
    </xf>
    <xf numFmtId="0" fontId="9" fillId="0" borderId="36" xfId="6" applyFont="1" applyBorder="1" applyAlignment="1" applyProtection="1">
      <alignment horizontal="left" vertical="center" shrinkToFit="1"/>
      <protection locked="0"/>
    </xf>
    <xf numFmtId="177" fontId="9" fillId="0" borderId="0" xfId="6" applyNumberFormat="1" applyFont="1" applyAlignment="1">
      <alignment horizontal="center" vertical="center"/>
    </xf>
    <xf numFmtId="38" fontId="9" fillId="3" borderId="13" xfId="1" applyFont="1" applyFill="1" applyBorder="1" applyAlignment="1">
      <alignment horizontal="center" vertical="center" shrinkToFit="1"/>
    </xf>
    <xf numFmtId="38" fontId="9" fillId="3" borderId="14" xfId="1" applyFont="1" applyFill="1" applyBorder="1" applyAlignment="1">
      <alignment horizontal="center" vertical="center" shrinkToFit="1"/>
    </xf>
    <xf numFmtId="38" fontId="9" fillId="3" borderId="15" xfId="1" applyFont="1" applyFill="1" applyBorder="1" applyAlignment="1">
      <alignment horizontal="center" vertical="center" shrinkToFit="1"/>
    </xf>
    <xf numFmtId="0" fontId="9" fillId="0" borderId="35"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Alignment="1">
      <alignment horizontal="right" vertical="center"/>
    </xf>
    <xf numFmtId="0" fontId="8" fillId="0" borderId="0" xfId="0" applyFont="1" applyAlignment="1">
      <alignment horizontal="left"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38" fontId="8" fillId="2" borderId="19" xfId="0" applyNumberFormat="1"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8" xfId="0" applyFont="1" applyBorder="1" applyAlignment="1">
      <alignment horizontal="center" vertical="center" wrapText="1" shrinkToFit="1"/>
    </xf>
    <xf numFmtId="0" fontId="9" fillId="0" borderId="0" xfId="0" applyFont="1" applyAlignment="1">
      <alignment horizontal="left"/>
    </xf>
    <xf numFmtId="0" fontId="9" fillId="0" borderId="3" xfId="0" applyFont="1" applyBorder="1" applyAlignment="1">
      <alignment horizontal="left"/>
    </xf>
    <xf numFmtId="0" fontId="9" fillId="0" borderId="29"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shrinkToFit="1"/>
    </xf>
    <xf numFmtId="0" fontId="9" fillId="0" borderId="33" xfId="0" applyFont="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2" borderId="0" xfId="0" applyFont="1" applyFill="1" applyAlignment="1">
      <alignment horizontal="left" vertical="center" shrinkToFit="1"/>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xf>
    <xf numFmtId="38" fontId="9" fillId="2" borderId="13" xfId="1" applyFont="1" applyFill="1" applyBorder="1" applyAlignment="1">
      <alignment horizontal="center" vertical="center" shrinkToFit="1"/>
    </xf>
    <xf numFmtId="38" fontId="9" fillId="2" borderId="14" xfId="1" applyFont="1" applyFill="1" applyBorder="1" applyAlignment="1">
      <alignment horizontal="center" vertical="center" shrinkToFit="1"/>
    </xf>
    <xf numFmtId="38" fontId="9" fillId="2" borderId="15" xfId="1" applyFont="1" applyFill="1" applyBorder="1" applyAlignment="1">
      <alignment horizontal="center" vertical="center" shrinkToFit="1"/>
    </xf>
    <xf numFmtId="0" fontId="9" fillId="0" borderId="31" xfId="0" applyFont="1" applyBorder="1" applyAlignment="1">
      <alignment horizontal="center" vertical="center" shrinkToFit="1"/>
    </xf>
    <xf numFmtId="38" fontId="9" fillId="0" borderId="13" xfId="1" applyFont="1" applyFill="1" applyBorder="1" applyAlignment="1" applyProtection="1">
      <alignment horizontal="center" vertical="center" shrinkToFit="1"/>
      <protection locked="0"/>
    </xf>
    <xf numFmtId="38" fontId="9" fillId="0" borderId="14" xfId="1" applyFont="1" applyFill="1" applyBorder="1" applyAlignment="1" applyProtection="1">
      <alignment horizontal="center" vertical="center" shrinkToFit="1"/>
      <protection locked="0"/>
    </xf>
    <xf numFmtId="38" fontId="9" fillId="0" borderId="15" xfId="1" applyFont="1" applyFill="1" applyBorder="1" applyAlignment="1" applyProtection="1">
      <alignment horizontal="center" vertical="center" shrinkToFit="1"/>
      <protection locked="0"/>
    </xf>
    <xf numFmtId="0" fontId="8" fillId="2" borderId="0" xfId="6" applyFont="1" applyFill="1" applyAlignment="1">
      <alignment horizontal="center" vertical="center"/>
    </xf>
    <xf numFmtId="0" fontId="7"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wrapText="1"/>
    </xf>
  </cellXfs>
  <cellStyles count="8">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EA8FA606-621D-4159-9F26-1D052BFDE844}"/>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95250</xdr:colOff>
      <xdr:row>8</xdr:row>
      <xdr:rowOff>133350</xdr:rowOff>
    </xdr:from>
    <xdr:to>
      <xdr:col>62</xdr:col>
      <xdr:colOff>85725</xdr:colOff>
      <xdr:row>20</xdr:row>
      <xdr:rowOff>63500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96000" y="1657350"/>
          <a:ext cx="4619625" cy="22161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32</xdr:row>
      <xdr:rowOff>0</xdr:rowOff>
    </xdr:from>
    <xdr:to>
      <xdr:col>54</xdr:col>
      <xdr:colOff>161926</xdr:colOff>
      <xdr:row>37</xdr:row>
      <xdr:rowOff>171450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62750" y="6105525"/>
          <a:ext cx="3686176"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「実績報告申請書」入力シート基本項目兼加算項目（訪問）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95249</xdr:colOff>
      <xdr:row>32</xdr:row>
      <xdr:rowOff>0</xdr:rowOff>
    </xdr:from>
    <xdr:to>
      <xdr:col>54</xdr:col>
      <xdr:colOff>152400</xdr:colOff>
      <xdr:row>37</xdr:row>
      <xdr:rowOff>171450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49" y="6105525"/>
          <a:ext cx="3676651" cy="1123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「実績報告書」の入力シート基本項目兼加算項目（訪問）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8</xdr:row>
      <xdr:rowOff>152400</xdr:rowOff>
    </xdr:from>
    <xdr:to>
      <xdr:col>62</xdr:col>
      <xdr:colOff>104775</xdr:colOff>
      <xdr:row>20</xdr:row>
      <xdr:rowOff>155222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21917" y="1676400"/>
          <a:ext cx="4581525" cy="228882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I39"/>
  <sheetViews>
    <sheetView showZeros="0" view="pageBreakPreview" zoomScaleNormal="100" zoomScaleSheetLayoutView="100" workbookViewId="0">
      <selection activeCell="Q7" sqref="Q7"/>
    </sheetView>
  </sheetViews>
  <sheetFormatPr defaultColWidth="2.42578125" defaultRowHeight="15" customHeight="1"/>
  <cols>
    <col min="1" max="16384" width="2.42578125" style="14"/>
  </cols>
  <sheetData>
    <row r="1" spans="1:35" ht="15" customHeight="1">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ht="15" customHeight="1">
      <c r="A2" s="13"/>
      <c r="B2" s="134" t="s">
        <v>1</v>
      </c>
      <c r="C2" s="134"/>
      <c r="D2" s="134"/>
      <c r="E2" s="134"/>
      <c r="F2" s="134"/>
      <c r="G2" s="134"/>
      <c r="H2" s="134"/>
      <c r="I2" s="134"/>
      <c r="J2" s="134"/>
      <c r="K2" s="134"/>
      <c r="L2" s="134"/>
      <c r="M2" s="135" t="s">
        <v>2</v>
      </c>
      <c r="N2" s="135"/>
      <c r="O2" s="135"/>
      <c r="P2" s="135"/>
      <c r="Q2" s="135"/>
      <c r="R2" s="135"/>
      <c r="S2" s="135"/>
      <c r="T2" s="135"/>
      <c r="U2" s="13"/>
      <c r="V2" s="13"/>
      <c r="W2" s="13"/>
      <c r="X2" s="13"/>
      <c r="Y2" s="13"/>
      <c r="Z2" s="13"/>
      <c r="AA2" s="13"/>
      <c r="AB2" s="13"/>
      <c r="AC2" s="13"/>
      <c r="AD2" s="13"/>
      <c r="AE2" s="13"/>
      <c r="AF2" s="13"/>
      <c r="AG2" s="13"/>
      <c r="AH2" s="13"/>
      <c r="AI2" s="13"/>
    </row>
    <row r="3" spans="1:35" ht="15" customHeight="1">
      <c r="B3" s="73"/>
    </row>
    <row r="4" spans="1:35" ht="15.75">
      <c r="A4" s="133"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ht="15" customHeight="1">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35" ht="15" customHeight="1">
      <c r="B6" s="73"/>
      <c r="T6" s="75"/>
      <c r="U6" s="139" t="s">
        <v>4</v>
      </c>
      <c r="V6" s="140"/>
      <c r="W6" s="140"/>
      <c r="X6" s="140"/>
      <c r="Y6" s="140"/>
      <c r="Z6" s="140"/>
      <c r="AA6" s="140"/>
      <c r="AB6" s="140"/>
      <c r="AC6" s="140"/>
      <c r="AD6" s="140"/>
      <c r="AE6" s="140"/>
      <c r="AF6" s="140"/>
      <c r="AG6" s="140"/>
      <c r="AH6" s="140"/>
      <c r="AI6" s="140"/>
    </row>
    <row r="7" spans="1:35" ht="15" customHeight="1">
      <c r="B7" s="73"/>
      <c r="U7" s="140"/>
      <c r="V7" s="140"/>
      <c r="W7" s="140"/>
      <c r="X7" s="140"/>
      <c r="Y7" s="140"/>
      <c r="Z7" s="140"/>
      <c r="AA7" s="140"/>
      <c r="AB7" s="140"/>
      <c r="AC7" s="140"/>
      <c r="AD7" s="140"/>
      <c r="AE7" s="140"/>
      <c r="AF7" s="140"/>
      <c r="AG7" s="140"/>
      <c r="AH7" s="140"/>
      <c r="AI7" s="140"/>
    </row>
    <row r="8" spans="1:35" ht="15" customHeight="1">
      <c r="B8" s="73"/>
      <c r="U8" s="140" t="s">
        <v>5</v>
      </c>
      <c r="V8" s="140"/>
      <c r="W8" s="140"/>
      <c r="X8" s="140"/>
      <c r="Y8" s="140"/>
      <c r="Z8" s="140"/>
      <c r="AA8" s="140"/>
      <c r="AB8" s="140"/>
      <c r="AC8" s="140"/>
      <c r="AD8" s="140"/>
      <c r="AE8" s="140"/>
      <c r="AF8" s="140"/>
      <c r="AG8" s="140"/>
      <c r="AH8" s="140"/>
      <c r="AI8" s="140"/>
    </row>
    <row r="9" spans="1:35" ht="15" customHeight="1">
      <c r="B9" s="14" t="s">
        <v>6</v>
      </c>
    </row>
    <row r="10" spans="1:35" ht="15" customHeight="1">
      <c r="C10" s="14" t="s">
        <v>7</v>
      </c>
      <c r="D10" s="118" t="s">
        <v>8</v>
      </c>
      <c r="E10" s="118"/>
      <c r="F10" s="118"/>
      <c r="G10" s="118"/>
      <c r="H10" s="118"/>
      <c r="I10" s="118"/>
      <c r="J10" s="14" t="s">
        <v>9</v>
      </c>
      <c r="K10" s="141">
        <v>45580</v>
      </c>
      <c r="L10" s="141"/>
      <c r="M10" s="141"/>
      <c r="N10" s="141"/>
      <c r="O10" s="141"/>
      <c r="P10" s="141"/>
      <c r="Q10" s="141"/>
      <c r="R10" s="81"/>
      <c r="S10" s="136">
        <v>0.41736111111111113</v>
      </c>
      <c r="T10" s="137"/>
      <c r="U10" s="137"/>
      <c r="V10" s="137"/>
      <c r="W10" s="14" t="str">
        <f>IF(S10="","","～")</f>
        <v>～</v>
      </c>
      <c r="X10" s="136">
        <v>0.50763888888888886</v>
      </c>
      <c r="Y10" s="137"/>
      <c r="Z10" s="137"/>
      <c r="AA10" s="137"/>
    </row>
    <row r="11" spans="1:35" ht="15" customHeight="1">
      <c r="B11" s="73" t="s">
        <v>10</v>
      </c>
      <c r="K11" s="141"/>
      <c r="L11" s="141"/>
      <c r="M11" s="141"/>
      <c r="N11" s="141"/>
      <c r="O11" s="141"/>
      <c r="P11" s="141"/>
      <c r="Q11" s="141"/>
      <c r="R11" s="81"/>
      <c r="S11" s="136"/>
      <c r="T11" s="137"/>
      <c r="U11" s="137"/>
      <c r="V11" s="137"/>
      <c r="W11" s="14" t="str">
        <f>IF(S11="","","～")</f>
        <v/>
      </c>
      <c r="X11" s="136"/>
      <c r="Y11" s="137"/>
      <c r="Z11" s="137"/>
      <c r="AA11" s="137"/>
    </row>
    <row r="12" spans="1:35" ht="15" customHeight="1">
      <c r="B12" s="73"/>
      <c r="C12" s="14" t="s">
        <v>11</v>
      </c>
      <c r="D12" s="118" t="s">
        <v>12</v>
      </c>
      <c r="E12" s="118"/>
      <c r="F12" s="118"/>
      <c r="G12" s="118"/>
      <c r="H12" s="118"/>
      <c r="I12" s="118"/>
      <c r="J12" s="14" t="s">
        <v>9</v>
      </c>
      <c r="K12" s="144" t="s">
        <v>13</v>
      </c>
      <c r="L12" s="144"/>
      <c r="M12" s="144"/>
      <c r="N12" s="140" t="s">
        <v>14</v>
      </c>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B13" s="73"/>
      <c r="K13" s="144" t="s">
        <v>15</v>
      </c>
      <c r="L13" s="144"/>
      <c r="M13" s="144"/>
      <c r="N13" s="140" t="s">
        <v>16</v>
      </c>
      <c r="O13" s="140"/>
      <c r="P13" s="140"/>
      <c r="Q13" s="140"/>
      <c r="R13" s="140"/>
      <c r="S13" s="140"/>
      <c r="T13" s="140"/>
      <c r="U13" s="140"/>
      <c r="V13" s="140"/>
      <c r="W13" s="140"/>
      <c r="X13" s="140"/>
      <c r="Y13" s="140"/>
      <c r="Z13" s="140"/>
      <c r="AA13" s="140"/>
      <c r="AB13" s="140"/>
      <c r="AC13" s="140"/>
      <c r="AD13" s="140"/>
      <c r="AE13" s="140"/>
      <c r="AF13" s="140"/>
      <c r="AG13" s="140"/>
      <c r="AH13" s="140"/>
      <c r="AI13" s="140"/>
    </row>
    <row r="14" spans="1:35" ht="15" customHeight="1">
      <c r="B14" s="73"/>
      <c r="C14" s="14" t="s">
        <v>17</v>
      </c>
      <c r="D14" s="118" t="s">
        <v>18</v>
      </c>
      <c r="E14" s="118"/>
      <c r="F14" s="118"/>
      <c r="G14" s="118"/>
      <c r="H14" s="118"/>
      <c r="I14" s="118"/>
      <c r="J14" s="14" t="s">
        <v>9</v>
      </c>
      <c r="K14" s="138" t="s">
        <v>19</v>
      </c>
      <c r="L14" s="138"/>
      <c r="M14" s="138"/>
      <c r="N14" s="143" t="s">
        <v>20</v>
      </c>
      <c r="O14" s="143"/>
      <c r="P14" s="143"/>
      <c r="Q14" s="143"/>
      <c r="R14" s="143"/>
      <c r="S14" s="143"/>
      <c r="T14" s="138" t="s">
        <v>21</v>
      </c>
      <c r="U14" s="138"/>
      <c r="V14" s="138"/>
      <c r="W14" s="142" t="s">
        <v>22</v>
      </c>
      <c r="X14" s="142"/>
      <c r="Y14" s="142"/>
      <c r="Z14" s="142"/>
      <c r="AA14" s="142"/>
      <c r="AB14" s="142"/>
      <c r="AC14" s="142"/>
      <c r="AD14" s="142"/>
      <c r="AE14" s="142"/>
      <c r="AF14" s="142"/>
      <c r="AG14" s="142"/>
      <c r="AH14" s="142"/>
      <c r="AI14" s="142"/>
    </row>
    <row r="15" spans="1:35" ht="15" customHeight="1">
      <c r="B15" s="73"/>
      <c r="K15" s="127" t="s">
        <v>23</v>
      </c>
      <c r="L15" s="127"/>
      <c r="M15" s="127"/>
      <c r="N15" s="131" t="s">
        <v>24</v>
      </c>
      <c r="O15" s="131"/>
      <c r="P15" s="131"/>
      <c r="Q15" s="131"/>
      <c r="R15" s="131"/>
      <c r="S15" s="131"/>
      <c r="T15" s="127" t="s">
        <v>25</v>
      </c>
      <c r="U15" s="127"/>
      <c r="V15" s="127"/>
      <c r="W15" s="130"/>
      <c r="X15" s="130"/>
      <c r="Y15" s="130"/>
      <c r="Z15" s="130"/>
      <c r="AA15" s="130"/>
      <c r="AB15" s="130"/>
      <c r="AC15" s="130"/>
      <c r="AD15" s="130"/>
      <c r="AE15" s="130"/>
      <c r="AF15" s="130"/>
      <c r="AG15" s="130"/>
      <c r="AH15" s="130"/>
      <c r="AI15" s="130"/>
    </row>
    <row r="16" spans="1:35" ht="15" customHeight="1">
      <c r="B16" s="73"/>
      <c r="K16" s="127" t="s">
        <v>26</v>
      </c>
      <c r="L16" s="127"/>
      <c r="M16" s="127"/>
      <c r="N16" s="131"/>
      <c r="O16" s="131"/>
      <c r="P16" s="131"/>
      <c r="Q16" s="131"/>
      <c r="R16" s="131"/>
      <c r="S16" s="131"/>
      <c r="T16" s="127" t="s">
        <v>27</v>
      </c>
      <c r="U16" s="127"/>
      <c r="V16" s="127"/>
      <c r="W16" s="130"/>
      <c r="X16" s="130"/>
      <c r="Y16" s="130"/>
      <c r="Z16" s="130"/>
      <c r="AA16" s="130"/>
      <c r="AB16" s="130"/>
      <c r="AC16" s="130"/>
      <c r="AD16" s="130"/>
      <c r="AE16" s="130"/>
      <c r="AF16" s="130"/>
      <c r="AG16" s="130"/>
      <c r="AH16" s="130"/>
      <c r="AI16" s="130"/>
    </row>
    <row r="17" spans="2:87" ht="15" customHeight="1">
      <c r="B17" s="73"/>
    </row>
    <row r="18" spans="2:87" ht="15" customHeight="1">
      <c r="B18" s="73"/>
      <c r="C18" s="14" t="s">
        <v>28</v>
      </c>
      <c r="E18"/>
      <c r="F18"/>
      <c r="G18"/>
      <c r="H18"/>
      <c r="I18"/>
      <c r="J18"/>
      <c r="K18"/>
      <c r="L18"/>
      <c r="M18"/>
      <c r="N18"/>
      <c r="O18"/>
      <c r="P18"/>
      <c r="Q18"/>
      <c r="R18"/>
      <c r="S18"/>
      <c r="T18"/>
      <c r="U18"/>
      <c r="V18"/>
      <c r="W18"/>
      <c r="X18"/>
      <c r="Y18"/>
      <c r="Z18"/>
      <c r="AA18"/>
      <c r="AB18"/>
      <c r="AC18"/>
      <c r="AD18"/>
      <c r="AE18"/>
      <c r="AF18"/>
      <c r="AG18"/>
      <c r="AH18"/>
      <c r="AI18"/>
    </row>
    <row r="19" spans="2:87" ht="15" customHeight="1">
      <c r="D19" s="124" t="s">
        <v>29</v>
      </c>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2:87" ht="15" customHeight="1">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2:87" ht="15" customHeight="1">
      <c r="B21" s="73"/>
      <c r="C21" s="14" t="s">
        <v>30</v>
      </c>
      <c r="D21" s="118" t="s">
        <v>31</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2:87" ht="15" customHeight="1">
      <c r="D22" s="124" t="s">
        <v>32</v>
      </c>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row>
    <row r="23" spans="2:87" ht="15" customHeight="1">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2:87" ht="15" customHeight="1">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row>
    <row r="25" spans="2:87" ht="15" customHeight="1">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2:87" ht="15" customHeight="1">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row>
    <row r="27" spans="2:87" ht="15" customHeight="1">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row>
    <row r="28" spans="2:87" ht="15" customHeight="1">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row>
    <row r="29" spans="2:87" s="12" customFormat="1" ht="15" customHeight="1">
      <c r="BY29" s="14"/>
      <c r="BZ29" s="14"/>
      <c r="CA29" s="14"/>
      <c r="CB29" s="14"/>
      <c r="CC29" s="14"/>
      <c r="CD29" s="14"/>
      <c r="CE29" s="14"/>
      <c r="CF29" s="14"/>
      <c r="CG29" s="14"/>
      <c r="CH29" s="14"/>
      <c r="CI29" s="14"/>
    </row>
    <row r="30" spans="2:87" ht="15" customHeight="1">
      <c r="B30" s="79">
        <v>2</v>
      </c>
      <c r="C30" s="118" t="s">
        <v>33</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BY30" s="12"/>
      <c r="BZ30" s="12"/>
      <c r="CA30" s="12"/>
      <c r="CB30" s="12"/>
      <c r="CC30" s="12"/>
      <c r="CD30" s="12"/>
      <c r="CE30" s="12"/>
      <c r="CF30" s="12"/>
      <c r="CG30" s="12"/>
      <c r="CH30" s="12"/>
      <c r="CI30" s="12"/>
    </row>
    <row r="31" spans="2:87" ht="15" customHeight="1">
      <c r="C31" s="119" t="s">
        <v>34</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I31" s="76"/>
    </row>
    <row r="32" spans="2:87" ht="15" customHeight="1">
      <c r="AH32" s="77"/>
      <c r="AI32" s="76"/>
    </row>
    <row r="33" spans="1:35" ht="15" customHeight="1">
      <c r="B33" s="79">
        <v>3</v>
      </c>
      <c r="C33" s="118" t="s">
        <v>35</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row>
    <row r="34" spans="1:35" ht="15" customHeight="1">
      <c r="C34" s="117" t="s">
        <v>36</v>
      </c>
      <c r="D34" s="117"/>
      <c r="E34" s="117"/>
      <c r="F34" s="117"/>
      <c r="G34" s="117"/>
      <c r="H34" s="117"/>
      <c r="I34" s="117"/>
      <c r="J34" s="120">
        <f>M35</f>
        <v>606</v>
      </c>
      <c r="K34" s="120"/>
      <c r="L34" s="120"/>
      <c r="M34" s="120"/>
      <c r="N34" s="123" t="s">
        <v>37</v>
      </c>
      <c r="O34" s="123"/>
      <c r="P34" s="123"/>
      <c r="Q34" s="123"/>
      <c r="R34" s="123"/>
      <c r="S34" s="123"/>
      <c r="T34" s="123"/>
      <c r="U34" s="123"/>
      <c r="V34" s="128">
        <f>V35</f>
        <v>606</v>
      </c>
      <c r="W34" s="128"/>
      <c r="X34" s="128"/>
      <c r="Y34" s="128"/>
      <c r="Z34" s="123" t="s">
        <v>38</v>
      </c>
      <c r="AA34" s="123"/>
      <c r="AB34" s="123"/>
      <c r="AC34" s="123"/>
      <c r="AD34" s="123"/>
      <c r="AE34" s="128">
        <f>AE35</f>
        <v>0</v>
      </c>
      <c r="AF34" s="128"/>
      <c r="AG34" s="128"/>
      <c r="AH34" s="128"/>
    </row>
    <row r="35" spans="1:35" ht="15" customHeight="1">
      <c r="C35" s="78"/>
      <c r="D35" s="122" t="s">
        <v>39</v>
      </c>
      <c r="E35" s="122"/>
      <c r="F35" s="122"/>
      <c r="G35" s="121" t="s">
        <v>40</v>
      </c>
      <c r="H35" s="121"/>
      <c r="I35" s="121"/>
      <c r="J35" s="121"/>
      <c r="K35" s="121"/>
      <c r="L35" s="121"/>
      <c r="M35" s="120">
        <f>SUM('&lt;見本&gt;行程表及び旅費積算書(公共)'!$O$15)</f>
        <v>606</v>
      </c>
      <c r="N35" s="120"/>
      <c r="O35" s="120"/>
      <c r="P35" s="121" t="s">
        <v>41</v>
      </c>
      <c r="Q35" s="121"/>
      <c r="R35" s="121"/>
      <c r="S35" s="121"/>
      <c r="T35" s="121"/>
      <c r="U35" s="121"/>
      <c r="V35" s="120">
        <f>SUM('&lt;見本&gt;行程表及び旅費積算書(公共)'!$Z$15)</f>
        <v>606</v>
      </c>
      <c r="W35" s="120"/>
      <c r="X35" s="120"/>
      <c r="Z35" s="123" t="s">
        <v>38</v>
      </c>
      <c r="AA35" s="123"/>
      <c r="AB35" s="123"/>
      <c r="AC35" s="123"/>
      <c r="AD35" s="123"/>
      <c r="AE35" s="120">
        <f>M35-V35</f>
        <v>0</v>
      </c>
      <c r="AF35" s="120"/>
      <c r="AG35" s="120"/>
    </row>
    <row r="36" spans="1:35" ht="15" customHeight="1">
      <c r="D36" s="119" t="s">
        <v>42</v>
      </c>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76"/>
    </row>
    <row r="37" spans="1:35" ht="15" customHeight="1">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1:35" ht="15" customHeight="1">
      <c r="A38" s="125" t="s">
        <v>43</v>
      </c>
      <c r="B38" s="125"/>
      <c r="C38" s="126" t="s">
        <v>44</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row>
    <row r="39" spans="1:35" ht="15"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row>
  </sheetData>
  <sheetProtection sheet="1" selectLockedCells="1" selectUnlockedCells="1"/>
  <mergeCells count="53">
    <mergeCell ref="D19:AI20"/>
    <mergeCell ref="D14:I14"/>
    <mergeCell ref="U8:AI8"/>
    <mergeCell ref="W14:AI14"/>
    <mergeCell ref="N14:S14"/>
    <mergeCell ref="K13:M13"/>
    <mergeCell ref="K12:M12"/>
    <mergeCell ref="D12:I12"/>
    <mergeCell ref="N12:AI12"/>
    <mergeCell ref="N13:AI13"/>
    <mergeCell ref="A1:AI1"/>
    <mergeCell ref="A4:AI4"/>
    <mergeCell ref="B2:L2"/>
    <mergeCell ref="M2:T2"/>
    <mergeCell ref="K16:M16"/>
    <mergeCell ref="T16:V16"/>
    <mergeCell ref="S10:V10"/>
    <mergeCell ref="X10:AA10"/>
    <mergeCell ref="K14:M14"/>
    <mergeCell ref="S11:V11"/>
    <mergeCell ref="X11:AA11"/>
    <mergeCell ref="T14:V14"/>
    <mergeCell ref="U6:AI7"/>
    <mergeCell ref="K11:Q11"/>
    <mergeCell ref="K10:Q10"/>
    <mergeCell ref="D10:I10"/>
    <mergeCell ref="D22:AI28"/>
    <mergeCell ref="A38:B38"/>
    <mergeCell ref="C38:AI39"/>
    <mergeCell ref="K15:M15"/>
    <mergeCell ref="T15:V15"/>
    <mergeCell ref="J34:M34"/>
    <mergeCell ref="V34:Y34"/>
    <mergeCell ref="AE34:AH34"/>
    <mergeCell ref="C31:AG31"/>
    <mergeCell ref="C30:AI30"/>
    <mergeCell ref="D21:AI21"/>
    <mergeCell ref="W16:AI16"/>
    <mergeCell ref="W15:AI15"/>
    <mergeCell ref="N16:S16"/>
    <mergeCell ref="N15:S15"/>
    <mergeCell ref="N34:U34"/>
    <mergeCell ref="C34:I34"/>
    <mergeCell ref="C33:AI33"/>
    <mergeCell ref="D36:AH36"/>
    <mergeCell ref="M35:O35"/>
    <mergeCell ref="G35:L35"/>
    <mergeCell ref="P35:U35"/>
    <mergeCell ref="V35:X35"/>
    <mergeCell ref="AE35:AG35"/>
    <mergeCell ref="D35:F35"/>
    <mergeCell ref="Z35:AD35"/>
    <mergeCell ref="Z34:AD34"/>
  </mergeCells>
  <phoneticPr fontId="4"/>
  <conditionalFormatting sqref="K11:Q11 S11:V11 X11:AA11">
    <cfRule type="containsBlanks" dxfId="6" priority="1">
      <formula>LEN(TRIM(K11))=0</formula>
    </cfRule>
  </conditionalFormatting>
  <conditionalFormatting sqref="M2:T2 U6:AI8 N12:AI13 N14:S16 W14:AI16 D19:AI20 D22">
    <cfRule type="containsBlanks" dxfId="5" priority="2">
      <formula>LEN(TRIM(D2))=0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'(参考)宿泊料等'!$B$3:$B$25</xm:f>
          </x14:formula1>
          <xm:sqref>N14:S14 N15:S15 N16:S16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D16"/>
  <sheetViews>
    <sheetView showZeros="0" view="pageBreakPreview" zoomScale="90" zoomScaleNormal="100" zoomScaleSheetLayoutView="90" workbookViewId="0">
      <selection activeCell="A3" sqref="A3:AD3"/>
    </sheetView>
  </sheetViews>
  <sheetFormatPr defaultColWidth="2.5703125" defaultRowHeight="37.5" customHeight="1"/>
  <cols>
    <col min="1" max="1" width="8.7109375" style="12" customWidth="1"/>
    <col min="2" max="2" width="7.5703125" style="12" customWidth="1"/>
    <col min="3" max="3" width="4.28515625" style="20" bestFit="1" customWidth="1"/>
    <col min="4" max="4" width="7.5703125" style="12" customWidth="1"/>
    <col min="5" max="7" width="12.42578125" style="12" customWidth="1"/>
    <col min="8" max="8" width="7.42578125" style="20" customWidth="1"/>
    <col min="9" max="30" width="7.42578125" style="12" customWidth="1"/>
    <col min="31" max="16384" width="2.5703125" style="12"/>
  </cols>
  <sheetData>
    <row r="1" spans="1:30" ht="15.75">
      <c r="A1" s="151" t="s">
        <v>45</v>
      </c>
      <c r="B1" s="151"/>
      <c r="C1" s="151"/>
      <c r="D1" s="151"/>
      <c r="E1" s="151"/>
      <c r="F1" s="151"/>
      <c r="G1" s="80"/>
      <c r="H1" s="80"/>
      <c r="I1" s="80"/>
      <c r="J1" s="80"/>
      <c r="K1" s="80"/>
      <c r="L1" s="80"/>
      <c r="M1" s="80"/>
      <c r="N1" s="80"/>
      <c r="O1" s="80"/>
      <c r="P1" s="80"/>
      <c r="Q1" s="80"/>
      <c r="R1" s="80"/>
      <c r="S1" s="80"/>
      <c r="T1" s="80"/>
      <c r="U1" s="80"/>
      <c r="V1" s="80"/>
      <c r="W1" s="80"/>
      <c r="X1" s="80"/>
      <c r="Y1" s="150" t="str">
        <f>'&lt;見本&gt;報告書(公共)'!U6</f>
        <v>社会福祉法人国交会自動車苑
千代田リハビリテーションセンター</v>
      </c>
      <c r="Z1" s="150"/>
      <c r="AA1" s="150"/>
      <c r="AB1" s="150"/>
      <c r="AC1" s="150"/>
      <c r="AD1" s="150"/>
    </row>
    <row r="2" spans="1:30" s="14" customFormat="1" ht="15" customHeight="1">
      <c r="A2" s="13" t="s">
        <v>46</v>
      </c>
      <c r="B2" s="13"/>
      <c r="C2" s="13"/>
      <c r="D2" s="13"/>
      <c r="E2" s="134" t="str">
        <f>'&lt;見本&gt;報告書(公共)'!M2</f>
        <v>ネットワーク構築支援費</v>
      </c>
      <c r="F2" s="134"/>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c r="A3" s="167" t="s">
        <v>47</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1:30" ht="27.75" customHeight="1">
      <c r="C4" s="12"/>
      <c r="H4" s="12"/>
      <c r="I4" s="169" t="s">
        <v>48</v>
      </c>
      <c r="J4" s="170"/>
      <c r="K4" s="170"/>
      <c r="L4" s="170"/>
      <c r="M4" s="170"/>
      <c r="N4" s="170"/>
      <c r="O4" s="170"/>
      <c r="P4" s="170"/>
      <c r="Q4" s="170"/>
      <c r="R4" s="170"/>
      <c r="S4" s="171"/>
      <c r="T4" s="169" t="s">
        <v>49</v>
      </c>
      <c r="U4" s="170"/>
      <c r="V4" s="170"/>
      <c r="W4" s="170"/>
      <c r="X4" s="170"/>
      <c r="Y4" s="170"/>
      <c r="Z4" s="170"/>
      <c r="AA4" s="170"/>
      <c r="AB4" s="170"/>
      <c r="AC4" s="170"/>
      <c r="AD4" s="171"/>
    </row>
    <row r="5" spans="1:30" ht="27.75" customHeight="1">
      <c r="A5" s="15" t="s">
        <v>50</v>
      </c>
      <c r="B5" s="172" t="str">
        <f>'&lt;見本&gt;報告書(公共)'!W14</f>
        <v>内田　守</v>
      </c>
      <c r="C5" s="172"/>
      <c r="D5" s="172"/>
      <c r="H5" s="12"/>
      <c r="I5" s="148" t="s">
        <v>51</v>
      </c>
      <c r="J5" s="149"/>
      <c r="K5" s="145"/>
      <c r="L5" s="146"/>
      <c r="M5" s="147"/>
      <c r="N5" s="173" t="s">
        <v>52</v>
      </c>
      <c r="O5" s="174"/>
      <c r="P5" s="16"/>
      <c r="Q5" s="173" t="s">
        <v>53</v>
      </c>
      <c r="R5" s="174"/>
      <c r="S5" s="17"/>
      <c r="T5" s="148" t="s">
        <v>51</v>
      </c>
      <c r="U5" s="149"/>
      <c r="V5" s="180">
        <f>K5</f>
        <v>0</v>
      </c>
      <c r="W5" s="181"/>
      <c r="X5" s="182"/>
      <c r="Y5" s="173" t="s">
        <v>52</v>
      </c>
      <c r="Z5" s="174"/>
      <c r="AA5" s="18">
        <f>P5</f>
        <v>0</v>
      </c>
      <c r="AB5" s="173" t="s">
        <v>53</v>
      </c>
      <c r="AC5" s="174"/>
      <c r="AD5" s="19">
        <f>S5</f>
        <v>0</v>
      </c>
    </row>
    <row r="6" spans="1:30" ht="27.75" customHeight="1" thickBot="1">
      <c r="A6" s="15" t="s">
        <v>54</v>
      </c>
      <c r="B6" s="172" t="str">
        <f>'&lt;見本&gt;報告書(公共)'!N14</f>
        <v>各種療法士</v>
      </c>
      <c r="C6" s="172"/>
      <c r="D6" s="172"/>
      <c r="I6" s="175" t="s">
        <v>55</v>
      </c>
      <c r="J6" s="176"/>
      <c r="K6" s="176"/>
      <c r="L6" s="178" t="s">
        <v>56</v>
      </c>
      <c r="M6" s="179"/>
      <c r="N6" s="177" t="s">
        <v>57</v>
      </c>
      <c r="O6" s="176"/>
      <c r="P6" s="183" t="s">
        <v>58</v>
      </c>
      <c r="Q6" s="183"/>
      <c r="R6" s="165" t="s">
        <v>59</v>
      </c>
      <c r="S6" s="166"/>
      <c r="T6" s="175" t="str">
        <f>I6</f>
        <v>鉄道賃</v>
      </c>
      <c r="U6" s="176"/>
      <c r="V6" s="176"/>
      <c r="W6" s="178" t="str">
        <f>L6</f>
        <v>航空賃</v>
      </c>
      <c r="X6" s="179"/>
      <c r="Y6" s="177" t="s">
        <v>57</v>
      </c>
      <c r="Z6" s="176"/>
      <c r="AA6" s="162" t="str">
        <f>P6</f>
        <v>宿泊料</v>
      </c>
      <c r="AB6" s="164"/>
      <c r="AC6" s="162" t="str">
        <f>R6</f>
        <v>食卓料</v>
      </c>
      <c r="AD6" s="163"/>
    </row>
    <row r="7" spans="1:30" ht="27.75" customHeight="1">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c r="A9" s="100">
        <v>45580</v>
      </c>
      <c r="B9" s="101">
        <v>0.41736111111111113</v>
      </c>
      <c r="C9" s="50" t="s">
        <v>62</v>
      </c>
      <c r="D9" s="102">
        <v>0.41944444444444445</v>
      </c>
      <c r="E9" s="103" t="s">
        <v>76</v>
      </c>
      <c r="F9" s="103" t="s">
        <v>77</v>
      </c>
      <c r="G9" s="103" t="s">
        <v>78</v>
      </c>
      <c r="H9" s="51"/>
      <c r="I9" s="104">
        <v>1.6</v>
      </c>
      <c r="J9" s="105">
        <v>146</v>
      </c>
      <c r="K9" s="112"/>
      <c r="L9" s="112"/>
      <c r="M9" s="112"/>
      <c r="N9" s="113"/>
      <c r="O9" s="114"/>
      <c r="P9" s="53" t="str">
        <f>IF(H9="","",IF($K$5="",1,""))</f>
        <v/>
      </c>
      <c r="Q9" s="52"/>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9" si="0">I9</f>
        <v>1.6</v>
      </c>
      <c r="U9" s="53">
        <f t="shared" si="0"/>
        <v>146</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c r="A10" s="49"/>
      <c r="B10" s="106">
        <v>0.42499999999999999</v>
      </c>
      <c r="C10" s="57" t="s">
        <v>62</v>
      </c>
      <c r="D10" s="107">
        <v>0.4381944444444445</v>
      </c>
      <c r="E10" s="108" t="s">
        <v>78</v>
      </c>
      <c r="F10" s="108" t="s">
        <v>79</v>
      </c>
      <c r="G10" s="108" t="s">
        <v>80</v>
      </c>
      <c r="H10" s="51"/>
      <c r="I10" s="109">
        <v>7.5</v>
      </c>
      <c r="J10" s="110">
        <v>157</v>
      </c>
      <c r="K10" s="115"/>
      <c r="L10" s="115"/>
      <c r="M10" s="115"/>
      <c r="N10" s="116"/>
      <c r="O10" s="115"/>
      <c r="P10" s="53" t="str">
        <f t="shared" ref="P10:P12" si="1">IF(H10="","",IF($K$5="",1,""))</f>
        <v/>
      </c>
      <c r="Q10" s="58"/>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ref="T10:T12" si="2">I10</f>
        <v>7.5</v>
      </c>
      <c r="U10" s="60">
        <f t="shared" ref="U10:U12" si="3">J10</f>
        <v>157</v>
      </c>
      <c r="V10" s="60">
        <f t="shared" ref="V10:V12" si="4">K10</f>
        <v>0</v>
      </c>
      <c r="W10" s="53">
        <f t="shared" ref="W10:W12" si="5">L10</f>
        <v>0</v>
      </c>
      <c r="X10" s="53">
        <f t="shared" ref="X10:X12" si="6">M10</f>
        <v>0</v>
      </c>
      <c r="Y10" s="61">
        <f t="shared" ref="Y10:Y12" si="7">N10</f>
        <v>0</v>
      </c>
      <c r="Z10" s="60">
        <f t="shared" ref="Z10:Z12" si="8">O10</f>
        <v>0</v>
      </c>
      <c r="AA10" s="60" t="str">
        <f t="shared" ref="AA10:AA12" si="9">P10</f>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12" si="10">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c r="A11" s="49"/>
      <c r="B11" s="106">
        <v>0.48541666666666666</v>
      </c>
      <c r="C11" s="57" t="s">
        <v>62</v>
      </c>
      <c r="D11" s="107">
        <v>0.4993055555555555</v>
      </c>
      <c r="E11" s="111" t="s">
        <v>80</v>
      </c>
      <c r="F11" s="111" t="s">
        <v>79</v>
      </c>
      <c r="G11" s="111" t="s">
        <v>78</v>
      </c>
      <c r="H11" s="51"/>
      <c r="I11" s="109">
        <v>7.5</v>
      </c>
      <c r="J11" s="110">
        <v>157</v>
      </c>
      <c r="K11" s="115"/>
      <c r="L11" s="115"/>
      <c r="M11" s="115"/>
      <c r="N11" s="116"/>
      <c r="O11" s="115"/>
      <c r="P11" s="53" t="str">
        <f t="shared" si="1"/>
        <v/>
      </c>
      <c r="Q11" s="58"/>
      <c r="R11" s="53" t="str">
        <f t="shared" ref="R11:R12" si="11">IF(H11="","",IF(AND($K$5="",$P$5="",$S$5=""),"",1))</f>
        <v/>
      </c>
      <c r="S11" s="54" t="str">
        <f>IF(R11="","",IF(AND($P$5="なし",$S$5="なし"),VLOOKUP($B$6,'(参考)宿泊料等'!$B:$H,5,FALSE))+IF(AND($P$5="なし",$S$5="あり"),VLOOKUP($B$6,'(参考)宿泊料等'!$B:$H,6,FALSE))+IF(AND($P$5="あり",$S$5="なし"),VLOOKUP($B$6,'(参考)宿泊料等'!$B:$H,7,FALSE))+IF(AND($P$5="あり",$S$5="あり"),0))</f>
        <v/>
      </c>
      <c r="T11" s="59">
        <f t="shared" si="2"/>
        <v>7.5</v>
      </c>
      <c r="U11" s="60">
        <f t="shared" si="3"/>
        <v>157</v>
      </c>
      <c r="V11" s="60">
        <f t="shared" si="4"/>
        <v>0</v>
      </c>
      <c r="W11" s="53">
        <f t="shared" si="5"/>
        <v>0</v>
      </c>
      <c r="X11" s="53">
        <f t="shared" si="6"/>
        <v>0</v>
      </c>
      <c r="Y11" s="61">
        <f t="shared" si="7"/>
        <v>0</v>
      </c>
      <c r="Z11" s="60">
        <f t="shared" si="8"/>
        <v>0</v>
      </c>
      <c r="AA11" s="60" t="str">
        <f t="shared" si="9"/>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10"/>
        <v/>
      </c>
      <c r="AD11" s="54" t="str">
        <f>IF(AC11="","",IF(AND($AA$5="なし",$AD$5="なし"),VLOOKUP($B$6,'(参考)宿泊料等'!$B:$H,5,FALSE))+IF(AND($AA$5="なし",$AD$5="あり"),VLOOKUP($B$6,'(参考)宿泊料等'!$B:$H,6,FALSE))+IF(AND($AA$5="あり",$AD$5="なし"),VLOOKUP($B$6,'(参考)宿泊料等'!$B:$H,7,FALSE))+IF(AND($AA$5="あり",$AD$5="あり"),0))</f>
        <v/>
      </c>
    </row>
    <row r="12" spans="1:30" ht="30" customHeight="1" thickBot="1">
      <c r="A12" s="49"/>
      <c r="B12" s="106">
        <v>0.50555555555555554</v>
      </c>
      <c r="C12" s="57" t="s">
        <v>62</v>
      </c>
      <c r="D12" s="107">
        <v>0.50763888888888886</v>
      </c>
      <c r="E12" s="111" t="s">
        <v>78</v>
      </c>
      <c r="F12" s="111" t="s">
        <v>77</v>
      </c>
      <c r="G12" s="111" t="s">
        <v>76</v>
      </c>
      <c r="H12" s="51"/>
      <c r="I12" s="109">
        <v>1.6</v>
      </c>
      <c r="J12" s="110">
        <v>146</v>
      </c>
      <c r="K12" s="115"/>
      <c r="L12" s="115"/>
      <c r="M12" s="115"/>
      <c r="N12" s="116"/>
      <c r="O12" s="115"/>
      <c r="P12" s="53" t="str">
        <f t="shared" si="1"/>
        <v/>
      </c>
      <c r="Q12" s="58"/>
      <c r="R12" s="53" t="str">
        <f t="shared" si="11"/>
        <v/>
      </c>
      <c r="S12" s="54" t="str">
        <f>IF(R12="","",IF(AND($P$5="なし",$S$5="なし"),VLOOKUP($B$6,'(参考)宿泊料等'!$B:$H,5,FALSE))+IF(AND($P$5="なし",$S$5="あり"),VLOOKUP($B$6,'(参考)宿泊料等'!$B:$H,6,FALSE))+IF(AND($P$5="あり",$S$5="なし"),VLOOKUP($B$6,'(参考)宿泊料等'!$B:$H,7,FALSE))+IF(AND($P$5="あり",$S$5="あり"),0))</f>
        <v/>
      </c>
      <c r="T12" s="59">
        <f t="shared" si="2"/>
        <v>1.6</v>
      </c>
      <c r="U12" s="60">
        <f t="shared" si="3"/>
        <v>146</v>
      </c>
      <c r="V12" s="60">
        <f t="shared" si="4"/>
        <v>0</v>
      </c>
      <c r="W12" s="53">
        <f t="shared" si="5"/>
        <v>0</v>
      </c>
      <c r="X12" s="53">
        <f t="shared" si="6"/>
        <v>0</v>
      </c>
      <c r="Y12" s="61">
        <f t="shared" si="7"/>
        <v>0</v>
      </c>
      <c r="Z12" s="60">
        <f t="shared" si="8"/>
        <v>0</v>
      </c>
      <c r="AA12" s="60" t="str">
        <f t="shared" si="9"/>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10"/>
        <v/>
      </c>
      <c r="AD12" s="54" t="str">
        <f>IF(AC12="","",IF(AND($AA$5="なし",$AD$5="なし"),VLOOKUP($B$6,'(参考)宿泊料等'!$B:$H,5,FALSE))+IF(AND($AA$5="なし",$AD$5="あり"),VLOOKUP($B$6,'(参考)宿泊料等'!$B:$H,6,FALSE))+IF(AND($AA$5="あり",$AD$5="なし"),VLOOKUP($B$6,'(参考)宿泊料等'!$B:$H,7,FALSE))+IF(AND($AA$5="あり",$AD$5="あり"),0))</f>
        <v/>
      </c>
    </row>
    <row r="13" spans="1:30" ht="30" customHeight="1" thickBot="1">
      <c r="A13" s="157" t="s">
        <v>81</v>
      </c>
      <c r="B13" s="158"/>
      <c r="C13" s="158"/>
      <c r="D13" s="158"/>
      <c r="E13" s="158"/>
      <c r="F13" s="158"/>
      <c r="G13" s="158"/>
      <c r="H13" s="158"/>
      <c r="I13" s="62">
        <f t="shared" ref="I13:AD13" si="12">SUM(I9:I12)</f>
        <v>18.200000000000003</v>
      </c>
      <c r="J13" s="63">
        <f t="shared" si="12"/>
        <v>606</v>
      </c>
      <c r="K13" s="64">
        <f t="shared" si="12"/>
        <v>0</v>
      </c>
      <c r="L13" s="65">
        <f t="shared" si="12"/>
        <v>0</v>
      </c>
      <c r="M13" s="63">
        <f t="shared" si="12"/>
        <v>0</v>
      </c>
      <c r="N13" s="65">
        <f t="shared" si="12"/>
        <v>0</v>
      </c>
      <c r="O13" s="63">
        <f t="shared" si="12"/>
        <v>0</v>
      </c>
      <c r="P13" s="63">
        <f t="shared" si="12"/>
        <v>0</v>
      </c>
      <c r="Q13" s="63">
        <f t="shared" si="12"/>
        <v>0</v>
      </c>
      <c r="R13" s="63">
        <f t="shared" si="12"/>
        <v>0</v>
      </c>
      <c r="S13" s="63">
        <f t="shared" si="12"/>
        <v>0</v>
      </c>
      <c r="T13" s="66">
        <f t="shared" si="12"/>
        <v>18.200000000000003</v>
      </c>
      <c r="U13" s="67">
        <f t="shared" si="12"/>
        <v>606</v>
      </c>
      <c r="V13" s="67">
        <f t="shared" si="12"/>
        <v>0</v>
      </c>
      <c r="W13" s="67">
        <f t="shared" si="12"/>
        <v>0</v>
      </c>
      <c r="X13" s="67">
        <f t="shared" si="12"/>
        <v>0</v>
      </c>
      <c r="Y13" s="68">
        <f t="shared" si="12"/>
        <v>0</v>
      </c>
      <c r="Z13" s="67">
        <f t="shared" si="12"/>
        <v>0</v>
      </c>
      <c r="AA13" s="67">
        <f t="shared" si="12"/>
        <v>0</v>
      </c>
      <c r="AB13" s="67">
        <f t="shared" si="12"/>
        <v>0</v>
      </c>
      <c r="AC13" s="67">
        <f t="shared" si="12"/>
        <v>0</v>
      </c>
      <c r="AD13" s="69">
        <f t="shared" si="12"/>
        <v>0</v>
      </c>
    </row>
    <row r="14" spans="1:30" ht="16.5" thickBot="1">
      <c r="C14" s="12"/>
      <c r="H14" s="12"/>
      <c r="O14" s="70"/>
      <c r="P14" s="70"/>
      <c r="Q14" s="70"/>
      <c r="R14" s="70"/>
      <c r="S14" s="70"/>
      <c r="T14" s="70"/>
      <c r="U14" s="70"/>
      <c r="V14" s="70"/>
      <c r="W14" s="70"/>
      <c r="X14" s="70"/>
      <c r="Y14" s="70"/>
      <c r="Z14" s="70"/>
      <c r="AA14" s="70"/>
      <c r="AB14" s="70"/>
      <c r="AC14" s="70"/>
      <c r="AD14" s="70"/>
    </row>
    <row r="15" spans="1:30" ht="30" customHeight="1" thickBot="1">
      <c r="H15" s="71"/>
      <c r="I15" s="159" t="s">
        <v>40</v>
      </c>
      <c r="J15" s="153"/>
      <c r="K15" s="153"/>
      <c r="L15" s="153"/>
      <c r="M15" s="153"/>
      <c r="N15" s="153"/>
      <c r="O15" s="154">
        <f>SUM(K5,J13,K13,M13,O13,Q13,S13)</f>
        <v>606</v>
      </c>
      <c r="P15" s="155"/>
      <c r="Q15" s="155"/>
      <c r="R15" s="155"/>
      <c r="S15" s="156"/>
      <c r="T15" s="152" t="s">
        <v>82</v>
      </c>
      <c r="U15" s="153"/>
      <c r="V15" s="153"/>
      <c r="W15" s="153"/>
      <c r="X15" s="153"/>
      <c r="Y15" s="153"/>
      <c r="Z15" s="154">
        <f>SUM(V5,U13,V13,X13,Z13,AB13,AD13)</f>
        <v>606</v>
      </c>
      <c r="AA15" s="155"/>
      <c r="AB15" s="155"/>
      <c r="AC15" s="155"/>
      <c r="AD15" s="156"/>
    </row>
    <row r="16" spans="1:30" ht="30" customHeight="1" thickBot="1">
      <c r="A16" s="160" t="s">
        <v>83</v>
      </c>
      <c r="B16" s="160"/>
      <c r="C16" s="160"/>
      <c r="D16" s="160"/>
      <c r="E16" s="160"/>
      <c r="F16" s="160"/>
      <c r="G16" s="160"/>
      <c r="H16" s="160"/>
      <c r="I16" s="161"/>
      <c r="J16" s="161"/>
      <c r="K16" s="161"/>
      <c r="L16" s="161"/>
      <c r="M16" s="161"/>
      <c r="N16" s="161"/>
      <c r="O16" s="72"/>
      <c r="P16" s="72"/>
      <c r="Q16" s="72"/>
      <c r="R16" s="72"/>
      <c r="S16" s="72"/>
      <c r="T16" s="152" t="s">
        <v>84</v>
      </c>
      <c r="U16" s="153"/>
      <c r="V16" s="153"/>
      <c r="W16" s="153"/>
      <c r="X16" s="153"/>
      <c r="Y16" s="153"/>
      <c r="Z16" s="154">
        <f>O15-Z15</f>
        <v>0</v>
      </c>
      <c r="AA16" s="155"/>
      <c r="AB16" s="155"/>
      <c r="AC16" s="155"/>
      <c r="AD16" s="156"/>
    </row>
  </sheetData>
  <sheetProtection sheet="1" selectLockedCells="1"/>
  <mergeCells count="34">
    <mergeCell ref="W6:X6"/>
    <mergeCell ref="V5:X5"/>
    <mergeCell ref="Y5:Z5"/>
    <mergeCell ref="N5:O5"/>
    <mergeCell ref="P6:Q6"/>
    <mergeCell ref="AC6:AD6"/>
    <mergeCell ref="AA6:AB6"/>
    <mergeCell ref="R6:S6"/>
    <mergeCell ref="A3:AD3"/>
    <mergeCell ref="T4:AD4"/>
    <mergeCell ref="I4:S4"/>
    <mergeCell ref="B6:D6"/>
    <mergeCell ref="B5:D5"/>
    <mergeCell ref="Q5:R5"/>
    <mergeCell ref="AB5:AC5"/>
    <mergeCell ref="I6:K6"/>
    <mergeCell ref="N6:O6"/>
    <mergeCell ref="T6:V6"/>
    <mergeCell ref="Y6:Z6"/>
    <mergeCell ref="L6:M6"/>
    <mergeCell ref="T5:U5"/>
    <mergeCell ref="T16:Y16"/>
    <mergeCell ref="Z16:AD16"/>
    <mergeCell ref="A13:H13"/>
    <mergeCell ref="I15:N15"/>
    <mergeCell ref="O15:S15"/>
    <mergeCell ref="T15:Y15"/>
    <mergeCell ref="A16:N16"/>
    <mergeCell ref="Z15:AD15"/>
    <mergeCell ref="K5:M5"/>
    <mergeCell ref="E2:F2"/>
    <mergeCell ref="I5:J5"/>
    <mergeCell ref="Y1:AD1"/>
    <mergeCell ref="A1:F1"/>
  </mergeCells>
  <phoneticPr fontId="4"/>
  <dataValidations count="1">
    <dataValidation type="list" allowBlank="1" showInputMessage="1" showErrorMessage="1" sqref="S5 P5" xr:uid="{00000000-0002-0000-01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'(参考)宿泊料等'!$I$2:$I$15</xm:f>
          </x14:formula1>
          <xm:sqref>H10:H12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I39"/>
  <sheetViews>
    <sheetView showZeros="0" tabSelected="1" view="pageBreakPreview" zoomScaleNormal="100" zoomScaleSheetLayoutView="100" workbookViewId="0">
      <selection activeCell="M2" sqref="M2:T2"/>
    </sheetView>
  </sheetViews>
  <sheetFormatPr defaultColWidth="2.42578125" defaultRowHeight="15" customHeight="1"/>
  <cols>
    <col min="1" max="16384" width="2.42578125" style="14"/>
  </cols>
  <sheetData>
    <row r="1" spans="1:35" ht="15" customHeight="1">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ht="15" customHeight="1">
      <c r="A2" s="13"/>
      <c r="B2" s="134" t="s">
        <v>1</v>
      </c>
      <c r="C2" s="134"/>
      <c r="D2" s="134"/>
      <c r="E2" s="134"/>
      <c r="F2" s="134"/>
      <c r="G2" s="134"/>
      <c r="H2" s="134"/>
      <c r="I2" s="134"/>
      <c r="J2" s="134"/>
      <c r="K2" s="134"/>
      <c r="L2" s="134"/>
      <c r="M2" s="135"/>
      <c r="N2" s="135"/>
      <c r="O2" s="135"/>
      <c r="P2" s="135"/>
      <c r="Q2" s="135"/>
      <c r="R2" s="135"/>
      <c r="S2" s="135"/>
      <c r="T2" s="135"/>
      <c r="U2" s="13"/>
      <c r="V2" s="13"/>
      <c r="W2" s="13"/>
      <c r="X2" s="13"/>
      <c r="Y2" s="13"/>
      <c r="Z2" s="13"/>
      <c r="AA2" s="13"/>
      <c r="AB2" s="13"/>
      <c r="AC2" s="13"/>
      <c r="AD2" s="13"/>
      <c r="AE2" s="13"/>
      <c r="AF2" s="13"/>
      <c r="AG2" s="13"/>
      <c r="AH2" s="13"/>
      <c r="AI2" s="13"/>
    </row>
    <row r="3" spans="1:35" ht="15" customHeight="1">
      <c r="B3" s="73"/>
    </row>
    <row r="4" spans="1:35" ht="15.75">
      <c r="A4" s="133" t="s">
        <v>85</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row>
    <row r="5" spans="1:35" ht="15" customHeight="1">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35" ht="15" customHeight="1">
      <c r="B6" s="73"/>
      <c r="T6" s="75"/>
      <c r="U6" s="140"/>
      <c r="V6" s="140"/>
      <c r="W6" s="140"/>
      <c r="X6" s="140"/>
      <c r="Y6" s="140"/>
      <c r="Z6" s="140"/>
      <c r="AA6" s="140"/>
      <c r="AB6" s="140"/>
      <c r="AC6" s="140"/>
      <c r="AD6" s="140"/>
      <c r="AE6" s="140"/>
      <c r="AF6" s="140"/>
      <c r="AG6" s="140"/>
      <c r="AH6" s="140"/>
      <c r="AI6" s="140"/>
    </row>
    <row r="7" spans="1:35" ht="15" customHeight="1">
      <c r="B7" s="73"/>
      <c r="U7" s="140"/>
      <c r="V7" s="140"/>
      <c r="W7" s="140"/>
      <c r="X7" s="140"/>
      <c r="Y7" s="140"/>
      <c r="Z7" s="140"/>
      <c r="AA7" s="140"/>
      <c r="AB7" s="140"/>
      <c r="AC7" s="140"/>
      <c r="AD7" s="140"/>
      <c r="AE7" s="140"/>
      <c r="AF7" s="140"/>
      <c r="AG7" s="140"/>
      <c r="AH7" s="140"/>
      <c r="AI7" s="140"/>
    </row>
    <row r="8" spans="1:35" ht="15" customHeight="1">
      <c r="B8" s="73"/>
      <c r="U8" s="140"/>
      <c r="V8" s="140"/>
      <c r="W8" s="140"/>
      <c r="X8" s="140"/>
      <c r="Y8" s="140"/>
      <c r="Z8" s="140"/>
      <c r="AA8" s="140"/>
      <c r="AB8" s="140"/>
      <c r="AC8" s="140"/>
      <c r="AD8" s="140"/>
      <c r="AE8" s="140"/>
      <c r="AF8" s="140"/>
      <c r="AG8" s="140"/>
      <c r="AH8" s="140"/>
      <c r="AI8" s="140"/>
    </row>
    <row r="9" spans="1:35" ht="15" customHeight="1">
      <c r="B9" s="14" t="s">
        <v>6</v>
      </c>
    </row>
    <row r="10" spans="1:35" ht="15" customHeight="1">
      <c r="C10" s="14" t="s">
        <v>7</v>
      </c>
      <c r="D10" s="118" t="s">
        <v>8</v>
      </c>
      <c r="E10" s="118"/>
      <c r="F10" s="118"/>
      <c r="G10" s="118"/>
      <c r="H10" s="118"/>
      <c r="I10" s="118"/>
      <c r="J10" s="14" t="s">
        <v>9</v>
      </c>
      <c r="K10" s="141"/>
      <c r="L10" s="141"/>
      <c r="M10" s="141"/>
      <c r="N10" s="141"/>
      <c r="O10" s="141"/>
      <c r="P10" s="141"/>
      <c r="Q10" s="141"/>
      <c r="R10" s="81"/>
      <c r="S10" s="136"/>
      <c r="T10" s="137"/>
      <c r="U10" s="137"/>
      <c r="V10" s="137"/>
      <c r="W10" s="14" t="str">
        <f>IF(S10="","","～")</f>
        <v/>
      </c>
      <c r="X10" s="136"/>
      <c r="Y10" s="137"/>
      <c r="Z10" s="137"/>
      <c r="AA10" s="137"/>
    </row>
    <row r="11" spans="1:35" ht="15" customHeight="1">
      <c r="B11" s="73" t="s">
        <v>10</v>
      </c>
      <c r="K11" s="141"/>
      <c r="L11" s="141"/>
      <c r="M11" s="141"/>
      <c r="N11" s="141"/>
      <c r="O11" s="141"/>
      <c r="P11" s="141"/>
      <c r="Q11" s="141"/>
      <c r="R11" s="81"/>
      <c r="S11" s="136"/>
      <c r="T11" s="137"/>
      <c r="U11" s="137"/>
      <c r="V11" s="137"/>
      <c r="W11" s="14" t="str">
        <f>IF(S11="","","～")</f>
        <v/>
      </c>
      <c r="X11" s="136"/>
      <c r="Y11" s="137"/>
      <c r="Z11" s="137"/>
      <c r="AA11" s="137"/>
    </row>
    <row r="12" spans="1:35" ht="15" customHeight="1">
      <c r="B12" s="73"/>
      <c r="C12" s="14" t="s">
        <v>11</v>
      </c>
      <c r="D12" s="118" t="s">
        <v>12</v>
      </c>
      <c r="E12" s="118"/>
      <c r="F12" s="118"/>
      <c r="G12" s="118"/>
      <c r="H12" s="118"/>
      <c r="I12" s="118"/>
      <c r="J12" s="14" t="s">
        <v>9</v>
      </c>
      <c r="K12" s="144" t="s">
        <v>13</v>
      </c>
      <c r="L12" s="144"/>
      <c r="M12" s="144"/>
      <c r="N12" s="140"/>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B13" s="73"/>
      <c r="K13" s="144" t="s">
        <v>15</v>
      </c>
      <c r="L13" s="144"/>
      <c r="M13" s="144"/>
      <c r="N13" s="140"/>
      <c r="O13" s="140"/>
      <c r="P13" s="140"/>
      <c r="Q13" s="140"/>
      <c r="R13" s="140"/>
      <c r="S13" s="140"/>
      <c r="T13" s="140"/>
      <c r="U13" s="140"/>
      <c r="V13" s="140"/>
      <c r="W13" s="140"/>
      <c r="X13" s="140"/>
      <c r="Y13" s="140"/>
      <c r="Z13" s="140"/>
      <c r="AA13" s="140"/>
      <c r="AB13" s="140"/>
      <c r="AC13" s="140"/>
      <c r="AD13" s="140"/>
      <c r="AE13" s="140"/>
      <c r="AF13" s="140"/>
      <c r="AG13" s="140"/>
      <c r="AH13" s="140"/>
      <c r="AI13" s="140"/>
    </row>
    <row r="14" spans="1:35" ht="15" customHeight="1">
      <c r="B14" s="73"/>
      <c r="C14" s="14" t="s">
        <v>17</v>
      </c>
      <c r="D14" s="118" t="s">
        <v>18</v>
      </c>
      <c r="E14" s="118"/>
      <c r="F14" s="118"/>
      <c r="G14" s="118"/>
      <c r="H14" s="118"/>
      <c r="I14" s="118"/>
      <c r="J14" s="14" t="s">
        <v>9</v>
      </c>
      <c r="K14" s="138" t="s">
        <v>19</v>
      </c>
      <c r="L14" s="138"/>
      <c r="M14" s="138"/>
      <c r="N14" s="143"/>
      <c r="O14" s="143"/>
      <c r="P14" s="143"/>
      <c r="Q14" s="143"/>
      <c r="R14" s="143"/>
      <c r="S14" s="143"/>
      <c r="T14" s="138" t="s">
        <v>21</v>
      </c>
      <c r="U14" s="138"/>
      <c r="V14" s="138"/>
      <c r="W14" s="142"/>
      <c r="X14" s="142"/>
      <c r="Y14" s="142"/>
      <c r="Z14" s="142"/>
      <c r="AA14" s="142"/>
      <c r="AB14" s="142"/>
      <c r="AC14" s="142"/>
      <c r="AD14" s="142"/>
      <c r="AE14" s="142"/>
      <c r="AF14" s="142"/>
      <c r="AG14" s="142"/>
      <c r="AH14" s="142"/>
      <c r="AI14" s="142"/>
    </row>
    <row r="15" spans="1:35" ht="15" customHeight="1">
      <c r="B15" s="73"/>
      <c r="K15" s="127" t="s">
        <v>23</v>
      </c>
      <c r="L15" s="127"/>
      <c r="M15" s="127"/>
      <c r="N15" s="131"/>
      <c r="O15" s="131"/>
      <c r="P15" s="131"/>
      <c r="Q15" s="131"/>
      <c r="R15" s="131"/>
      <c r="S15" s="131"/>
      <c r="T15" s="127" t="s">
        <v>25</v>
      </c>
      <c r="U15" s="127"/>
      <c r="V15" s="127"/>
      <c r="W15" s="130"/>
      <c r="X15" s="130"/>
      <c r="Y15" s="130"/>
      <c r="Z15" s="130"/>
      <c r="AA15" s="130"/>
      <c r="AB15" s="130"/>
      <c r="AC15" s="130"/>
      <c r="AD15" s="130"/>
      <c r="AE15" s="130"/>
      <c r="AF15" s="130"/>
      <c r="AG15" s="130"/>
      <c r="AH15" s="130"/>
      <c r="AI15" s="130"/>
    </row>
    <row r="16" spans="1:35" ht="15" customHeight="1">
      <c r="B16" s="73"/>
      <c r="K16" s="127" t="s">
        <v>26</v>
      </c>
      <c r="L16" s="127"/>
      <c r="M16" s="127"/>
      <c r="N16" s="131"/>
      <c r="O16" s="131"/>
      <c r="P16" s="131"/>
      <c r="Q16" s="131"/>
      <c r="R16" s="131"/>
      <c r="S16" s="131"/>
      <c r="T16" s="127" t="s">
        <v>27</v>
      </c>
      <c r="U16" s="127"/>
      <c r="V16" s="127"/>
      <c r="W16" s="130"/>
      <c r="X16" s="130"/>
      <c r="Y16" s="130"/>
      <c r="Z16" s="130"/>
      <c r="AA16" s="130"/>
      <c r="AB16" s="130"/>
      <c r="AC16" s="130"/>
      <c r="AD16" s="130"/>
      <c r="AE16" s="130"/>
      <c r="AF16" s="130"/>
      <c r="AG16" s="130"/>
      <c r="AH16" s="130"/>
      <c r="AI16" s="130"/>
    </row>
    <row r="17" spans="2:35" ht="15" customHeight="1">
      <c r="B17" s="73"/>
    </row>
    <row r="18" spans="2:35" ht="15" customHeight="1">
      <c r="B18" s="73"/>
      <c r="C18" s="14" t="s">
        <v>28</v>
      </c>
      <c r="E18"/>
      <c r="F18"/>
      <c r="G18"/>
      <c r="H18"/>
      <c r="I18"/>
      <c r="J18"/>
      <c r="K18"/>
      <c r="L18"/>
      <c r="M18"/>
      <c r="N18"/>
      <c r="O18"/>
      <c r="P18"/>
      <c r="Q18"/>
      <c r="R18"/>
      <c r="S18"/>
      <c r="T18"/>
      <c r="U18"/>
      <c r="V18"/>
      <c r="W18"/>
      <c r="X18"/>
      <c r="Y18"/>
      <c r="Z18"/>
      <c r="AA18"/>
      <c r="AB18"/>
      <c r="AC18"/>
      <c r="AD18"/>
      <c r="AE18"/>
      <c r="AF18"/>
      <c r="AG18"/>
      <c r="AH18"/>
      <c r="AI18"/>
    </row>
    <row r="19" spans="2:35" ht="15" customHeight="1">
      <c r="D19" s="124" t="s">
        <v>29</v>
      </c>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2:35" ht="15" customHeight="1">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2:35" ht="15" customHeight="1">
      <c r="B21" s="73"/>
      <c r="C21" s="14" t="s">
        <v>30</v>
      </c>
      <c r="D21" s="118" t="s">
        <v>31</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2:35" ht="15" customHeight="1">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row>
    <row r="23" spans="2:35" ht="15" customHeight="1">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2:35" ht="15" customHeight="1">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row>
    <row r="25" spans="2:35" ht="15" customHeight="1">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2:35" ht="15" customHeight="1">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row>
    <row r="27" spans="2:35" ht="15" customHeight="1">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row>
    <row r="28" spans="2:35" ht="15" customHeight="1">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row>
    <row r="29" spans="2:35" s="12" customFormat="1" ht="15" customHeight="1"/>
    <row r="30" spans="2:35" ht="15" customHeight="1">
      <c r="B30" s="79" t="s">
        <v>86</v>
      </c>
      <c r="C30" s="118" t="s">
        <v>33</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row r="31" spans="2:35" ht="15" customHeight="1">
      <c r="C31" s="119" t="s">
        <v>34</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I31" s="76"/>
    </row>
    <row r="32" spans="2:35" ht="15" customHeight="1">
      <c r="AH32" s="77"/>
      <c r="AI32" s="76"/>
    </row>
    <row r="33" spans="1:35" ht="15" customHeight="1">
      <c r="B33" s="79" t="s">
        <v>87</v>
      </c>
      <c r="C33" s="118" t="s">
        <v>35</v>
      </c>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row>
    <row r="34" spans="1:35" ht="15" customHeight="1">
      <c r="C34" s="117" t="s">
        <v>36</v>
      </c>
      <c r="D34" s="117"/>
      <c r="E34" s="117"/>
      <c r="F34" s="117"/>
      <c r="G34" s="117"/>
      <c r="H34" s="117"/>
      <c r="I34" s="117"/>
      <c r="J34" s="120">
        <f>M35</f>
        <v>0</v>
      </c>
      <c r="K34" s="120"/>
      <c r="L34" s="120"/>
      <c r="M34" s="120"/>
      <c r="N34" s="123" t="s">
        <v>37</v>
      </c>
      <c r="O34" s="123"/>
      <c r="P34" s="123"/>
      <c r="Q34" s="123"/>
      <c r="R34" s="123"/>
      <c r="S34" s="123"/>
      <c r="T34" s="123"/>
      <c r="U34" s="123"/>
      <c r="V34" s="128">
        <f>V35</f>
        <v>0</v>
      </c>
      <c r="W34" s="128"/>
      <c r="X34" s="128"/>
      <c r="Y34" s="128"/>
      <c r="Z34" s="123" t="s">
        <v>38</v>
      </c>
      <c r="AA34" s="123"/>
      <c r="AB34" s="123"/>
      <c r="AC34" s="123"/>
      <c r="AD34" s="123"/>
      <c r="AE34" s="128">
        <f>AE35</f>
        <v>0</v>
      </c>
      <c r="AF34" s="128"/>
      <c r="AG34" s="128"/>
      <c r="AH34" s="128"/>
    </row>
    <row r="35" spans="1:35" ht="15" customHeight="1">
      <c r="C35" s="78"/>
      <c r="D35" s="122" t="s">
        <v>39</v>
      </c>
      <c r="E35" s="122"/>
      <c r="F35" s="122"/>
      <c r="G35" s="121" t="s">
        <v>40</v>
      </c>
      <c r="H35" s="121"/>
      <c r="I35" s="121"/>
      <c r="J35" s="121"/>
      <c r="K35" s="121"/>
      <c r="L35" s="121"/>
      <c r="M35" s="120">
        <f>SUM('A(公共)'!$O$26,'B(公共)'!$O$26,'C(公共)'!$O$26)</f>
        <v>0</v>
      </c>
      <c r="N35" s="120"/>
      <c r="O35" s="120"/>
      <c r="P35" s="121" t="s">
        <v>41</v>
      </c>
      <c r="Q35" s="121"/>
      <c r="R35" s="121"/>
      <c r="S35" s="121"/>
      <c r="T35" s="121"/>
      <c r="U35" s="121"/>
      <c r="V35" s="120">
        <f>SUM('A(公共)'!$Z$26,'B(公共)'!$Z$26,'C(公共)'!$Z$26)</f>
        <v>0</v>
      </c>
      <c r="W35" s="120"/>
      <c r="X35" s="120"/>
      <c r="Z35" s="123" t="s">
        <v>38</v>
      </c>
      <c r="AA35" s="123"/>
      <c r="AB35" s="123"/>
      <c r="AC35" s="123"/>
      <c r="AD35" s="123"/>
      <c r="AE35" s="120">
        <f>M35-V35</f>
        <v>0</v>
      </c>
      <c r="AF35" s="120"/>
      <c r="AG35" s="120"/>
    </row>
    <row r="36" spans="1:35" ht="15" customHeight="1">
      <c r="D36" s="119" t="s">
        <v>42</v>
      </c>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76"/>
    </row>
    <row r="37" spans="1:35" ht="15" customHeight="1">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1:35" ht="15" customHeight="1">
      <c r="A38" s="125" t="s">
        <v>43</v>
      </c>
      <c r="B38" s="125"/>
      <c r="C38" s="126" t="s">
        <v>44</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row>
    <row r="39" spans="1:35" ht="15"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row>
  </sheetData>
  <sheetProtection sheet="1" selectLockedCells="1"/>
  <mergeCells count="53">
    <mergeCell ref="U8:AI8"/>
    <mergeCell ref="A1:AI1"/>
    <mergeCell ref="B2:L2"/>
    <mergeCell ref="M2:T2"/>
    <mergeCell ref="A4:AI4"/>
    <mergeCell ref="U6:AI7"/>
    <mergeCell ref="D10:I10"/>
    <mergeCell ref="K10:Q10"/>
    <mergeCell ref="S10:V10"/>
    <mergeCell ref="X10:AA10"/>
    <mergeCell ref="K11:Q11"/>
    <mergeCell ref="S11:V11"/>
    <mergeCell ref="X11:AA11"/>
    <mergeCell ref="D14:I14"/>
    <mergeCell ref="K14:M14"/>
    <mergeCell ref="N14:S14"/>
    <mergeCell ref="T14:V14"/>
    <mergeCell ref="W14:AI14"/>
    <mergeCell ref="D12:I12"/>
    <mergeCell ref="K12:M12"/>
    <mergeCell ref="N12:AI12"/>
    <mergeCell ref="K13:M13"/>
    <mergeCell ref="N13:AI13"/>
    <mergeCell ref="K15:M15"/>
    <mergeCell ref="N15:S15"/>
    <mergeCell ref="T15:V15"/>
    <mergeCell ref="W15:AI15"/>
    <mergeCell ref="K16:M16"/>
    <mergeCell ref="N16:S16"/>
    <mergeCell ref="T16:V16"/>
    <mergeCell ref="W16:AI16"/>
    <mergeCell ref="AE34:AH34"/>
    <mergeCell ref="D19:AI20"/>
    <mergeCell ref="D21:AI21"/>
    <mergeCell ref="C30:AI30"/>
    <mergeCell ref="C31:AG31"/>
    <mergeCell ref="C33:AI33"/>
    <mergeCell ref="AE35:AG35"/>
    <mergeCell ref="D36:AH36"/>
    <mergeCell ref="A38:B38"/>
    <mergeCell ref="C38:AI39"/>
    <mergeCell ref="D22:AI28"/>
    <mergeCell ref="D35:F35"/>
    <mergeCell ref="G35:L35"/>
    <mergeCell ref="M35:O35"/>
    <mergeCell ref="P35:U35"/>
    <mergeCell ref="V35:X35"/>
    <mergeCell ref="Z35:AD35"/>
    <mergeCell ref="C34:I34"/>
    <mergeCell ref="J34:M34"/>
    <mergeCell ref="N34:U34"/>
    <mergeCell ref="V34:Y34"/>
    <mergeCell ref="Z34:AD34"/>
  </mergeCells>
  <phoneticPr fontId="4"/>
  <conditionalFormatting sqref="K10:Q11 S10:V11 X10:AA11">
    <cfRule type="containsBlanks" dxfId="4" priority="1">
      <formula>LEN(TRIM(K10))=0</formula>
    </cfRule>
  </conditionalFormatting>
  <conditionalFormatting sqref="M2:T2 U6:AI8 N12:AI13 N14:S16 W14:AI16 D19:AI20 D22">
    <cfRule type="containsBlanks" dxfId="3"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'(参考)宿泊料等'!$B$3:$B$25</xm:f>
          </x14:formula1>
          <xm:sqref>N14:S14 N15:S15 N16:S16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D27"/>
  <sheetViews>
    <sheetView showZeros="0" view="pageBreakPreview" zoomScale="90" zoomScaleNormal="100" zoomScaleSheetLayoutView="90" workbookViewId="0">
      <selection activeCell="K5" sqref="K5:M5"/>
    </sheetView>
  </sheetViews>
  <sheetFormatPr defaultColWidth="2.5703125" defaultRowHeight="37.5" customHeight="1"/>
  <cols>
    <col min="1" max="1" width="8.7109375" style="12" customWidth="1"/>
    <col min="2" max="2" width="7.5703125" style="12" customWidth="1"/>
    <col min="3" max="3" width="4.28515625" style="20" bestFit="1" customWidth="1"/>
    <col min="4" max="4" width="7.5703125" style="12" customWidth="1"/>
    <col min="5" max="7" width="12.42578125" style="12" customWidth="1"/>
    <col min="8" max="8" width="7.42578125" style="20" customWidth="1"/>
    <col min="9" max="30" width="7.42578125" style="12" customWidth="1"/>
    <col min="31" max="16384" width="2.5703125" style="12"/>
  </cols>
  <sheetData>
    <row r="1" spans="1:30" ht="15.75">
      <c r="A1" s="151" t="s">
        <v>45</v>
      </c>
      <c r="B1" s="151"/>
      <c r="C1" s="151"/>
      <c r="D1" s="151"/>
      <c r="E1" s="151"/>
      <c r="F1" s="151"/>
      <c r="G1" s="80"/>
      <c r="H1" s="80"/>
      <c r="I1" s="80"/>
      <c r="J1" s="80"/>
      <c r="K1" s="80"/>
      <c r="L1" s="80"/>
      <c r="M1" s="80"/>
      <c r="N1" s="80"/>
      <c r="O1" s="80"/>
      <c r="P1" s="80"/>
      <c r="Q1" s="80"/>
      <c r="R1" s="80"/>
      <c r="S1" s="80"/>
      <c r="T1" s="80"/>
      <c r="U1" s="80"/>
      <c r="V1" s="80"/>
      <c r="W1" s="80"/>
      <c r="X1" s="80"/>
      <c r="Y1" s="150">
        <f>'報告書(公共)'!U6</f>
        <v>0</v>
      </c>
      <c r="Z1" s="150"/>
      <c r="AA1" s="150"/>
      <c r="AB1" s="150"/>
      <c r="AC1" s="150"/>
      <c r="AD1" s="150"/>
    </row>
    <row r="2" spans="1:30" s="14" customFormat="1" ht="15" customHeight="1">
      <c r="A2" s="13" t="s">
        <v>46</v>
      </c>
      <c r="B2" s="13"/>
      <c r="C2" s="13"/>
      <c r="D2" s="13"/>
      <c r="E2" s="187">
        <f>'報告書(公共)'!M2</f>
        <v>0</v>
      </c>
      <c r="F2" s="1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c r="A3" s="167" t="s">
        <v>88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1:30" ht="15.75">
      <c r="C4" s="12"/>
      <c r="H4" s="12"/>
      <c r="I4" s="169" t="s">
        <v>89</v>
      </c>
      <c r="J4" s="170"/>
      <c r="K4" s="170"/>
      <c r="L4" s="170"/>
      <c r="M4" s="170"/>
      <c r="N4" s="170"/>
      <c r="O4" s="170"/>
      <c r="P4" s="170"/>
      <c r="Q4" s="170"/>
      <c r="R4" s="170"/>
      <c r="S4" s="171"/>
      <c r="T4" s="169" t="s">
        <v>90</v>
      </c>
      <c r="U4" s="170"/>
      <c r="V4" s="170"/>
      <c r="W4" s="170"/>
      <c r="X4" s="170"/>
      <c r="Y4" s="170"/>
      <c r="Z4" s="170"/>
      <c r="AA4" s="170"/>
      <c r="AB4" s="170"/>
      <c r="AC4" s="170"/>
      <c r="AD4" s="171"/>
    </row>
    <row r="5" spans="1:30" ht="27.75" customHeight="1">
      <c r="A5" s="15" t="s">
        <v>50</v>
      </c>
      <c r="B5" s="172">
        <f>'報告書(公共)'!W14</f>
        <v>0</v>
      </c>
      <c r="C5" s="172"/>
      <c r="D5" s="172"/>
      <c r="H5" s="12"/>
      <c r="I5" s="148" t="s">
        <v>51</v>
      </c>
      <c r="J5" s="149"/>
      <c r="K5" s="184"/>
      <c r="L5" s="185"/>
      <c r="M5" s="186"/>
      <c r="N5" s="173" t="s">
        <v>52</v>
      </c>
      <c r="O5" s="174"/>
      <c r="P5" s="98"/>
      <c r="Q5" s="173" t="s">
        <v>53</v>
      </c>
      <c r="R5" s="174"/>
      <c r="S5" s="99"/>
      <c r="T5" s="148" t="s">
        <v>51</v>
      </c>
      <c r="U5" s="149"/>
      <c r="V5" s="180">
        <f>K5</f>
        <v>0</v>
      </c>
      <c r="W5" s="181"/>
      <c r="X5" s="182"/>
      <c r="Y5" s="173" t="s">
        <v>52</v>
      </c>
      <c r="Z5" s="174"/>
      <c r="AA5" s="18">
        <f>P5</f>
        <v>0</v>
      </c>
      <c r="AB5" s="173" t="s">
        <v>53</v>
      </c>
      <c r="AC5" s="174"/>
      <c r="AD5" s="19">
        <f>S5</f>
        <v>0</v>
      </c>
    </row>
    <row r="6" spans="1:30" ht="27.75" customHeight="1" thickBot="1">
      <c r="A6" s="15" t="s">
        <v>54</v>
      </c>
      <c r="B6" s="172">
        <f>'報告書(公共)'!N14</f>
        <v>0</v>
      </c>
      <c r="C6" s="172"/>
      <c r="D6" s="172"/>
      <c r="I6" s="175" t="s">
        <v>55</v>
      </c>
      <c r="J6" s="176"/>
      <c r="K6" s="176"/>
      <c r="L6" s="178" t="s">
        <v>56</v>
      </c>
      <c r="M6" s="179"/>
      <c r="N6" s="177" t="s">
        <v>57</v>
      </c>
      <c r="O6" s="176"/>
      <c r="P6" s="183" t="s">
        <v>58</v>
      </c>
      <c r="Q6" s="183"/>
      <c r="R6" s="165" t="s">
        <v>59</v>
      </c>
      <c r="S6" s="166"/>
      <c r="T6" s="175" t="str">
        <f>I6</f>
        <v>鉄道賃</v>
      </c>
      <c r="U6" s="176"/>
      <c r="V6" s="176"/>
      <c r="W6" s="178" t="str">
        <f>L6</f>
        <v>航空賃</v>
      </c>
      <c r="X6" s="179"/>
      <c r="Y6" s="177" t="s">
        <v>57</v>
      </c>
      <c r="Z6" s="176"/>
      <c r="AA6" s="162" t="str">
        <f>P6</f>
        <v>宿泊料</v>
      </c>
      <c r="AB6" s="164"/>
      <c r="AC6" s="162" t="str">
        <f>R6</f>
        <v>食卓料</v>
      </c>
      <c r="AD6" s="163"/>
    </row>
    <row r="7" spans="1:30" ht="27.75" customHeight="1">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O22</f>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c r="A24" s="157" t="s">
        <v>81</v>
      </c>
      <c r="B24" s="158"/>
      <c r="C24" s="158"/>
      <c r="D24" s="158"/>
      <c r="E24" s="158"/>
      <c r="F24" s="158"/>
      <c r="G24" s="158"/>
      <c r="H24" s="1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c r="C25" s="12"/>
      <c r="H25" s="12"/>
      <c r="O25" s="70"/>
      <c r="P25" s="70"/>
      <c r="Q25" s="70"/>
      <c r="R25" s="70"/>
      <c r="S25" s="70"/>
      <c r="T25" s="70"/>
      <c r="U25" s="70"/>
      <c r="V25" s="70"/>
      <c r="W25" s="70"/>
      <c r="X25" s="70"/>
      <c r="Y25" s="70"/>
      <c r="Z25" s="70"/>
      <c r="AA25" s="70"/>
      <c r="AB25" s="70"/>
      <c r="AC25" s="70"/>
      <c r="AD25" s="70"/>
    </row>
    <row r="26" spans="1:30" ht="30" customHeight="1" thickBot="1">
      <c r="H26" s="71"/>
      <c r="I26" s="159" t="s">
        <v>40</v>
      </c>
      <c r="J26" s="153"/>
      <c r="K26" s="153"/>
      <c r="L26" s="153"/>
      <c r="M26" s="153"/>
      <c r="N26" s="153"/>
      <c r="O26" s="154">
        <f>SUM(K5,J24,K24,M24,O24,Q24,S24)</f>
        <v>0</v>
      </c>
      <c r="P26" s="155"/>
      <c r="Q26" s="155"/>
      <c r="R26" s="155"/>
      <c r="S26" s="156"/>
      <c r="T26" s="152" t="s">
        <v>82</v>
      </c>
      <c r="U26" s="153"/>
      <c r="V26" s="153"/>
      <c r="W26" s="153"/>
      <c r="X26" s="153"/>
      <c r="Y26" s="153"/>
      <c r="Z26" s="154">
        <f>SUM(V5,U24,V24,X24,Z24,AB24,AD24)</f>
        <v>0</v>
      </c>
      <c r="AA26" s="155"/>
      <c r="AB26" s="155"/>
      <c r="AC26" s="155"/>
      <c r="AD26" s="156"/>
    </row>
    <row r="27" spans="1:30" ht="30" customHeight="1" thickBot="1">
      <c r="A27" s="160" t="s">
        <v>83</v>
      </c>
      <c r="B27" s="160"/>
      <c r="C27" s="160"/>
      <c r="D27" s="160"/>
      <c r="E27" s="160"/>
      <c r="F27" s="160"/>
      <c r="G27" s="160"/>
      <c r="H27" s="160"/>
      <c r="I27" s="161"/>
      <c r="J27" s="161"/>
      <c r="K27" s="161"/>
      <c r="L27" s="161"/>
      <c r="M27" s="161"/>
      <c r="N27" s="161"/>
      <c r="O27" s="72"/>
      <c r="P27" s="72"/>
      <c r="Q27" s="72"/>
      <c r="R27" s="72"/>
      <c r="S27" s="72"/>
      <c r="T27" s="152" t="s">
        <v>84</v>
      </c>
      <c r="U27" s="153"/>
      <c r="V27" s="153"/>
      <c r="W27" s="153"/>
      <c r="X27" s="153"/>
      <c r="Y27" s="153"/>
      <c r="Z27" s="154">
        <f>O26-Z26</f>
        <v>0</v>
      </c>
      <c r="AA27" s="155"/>
      <c r="AB27" s="155"/>
      <c r="AC27" s="155"/>
      <c r="AD27" s="1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2" priority="1">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'(参考)宿泊料等'!$I$2:$I$15</xm:f>
          </x14:formula1>
          <xm:sqref>H10:H23 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D27"/>
  <sheetViews>
    <sheetView showZeros="0" view="pageBreakPreview" zoomScale="90" zoomScaleNormal="100" zoomScaleSheetLayoutView="90" workbookViewId="0">
      <selection activeCell="K5" sqref="K5:M5"/>
    </sheetView>
  </sheetViews>
  <sheetFormatPr defaultColWidth="2.5703125" defaultRowHeight="37.5" customHeight="1"/>
  <cols>
    <col min="1" max="1" width="8.7109375" style="12" customWidth="1"/>
    <col min="2" max="2" width="7.5703125" style="12" customWidth="1"/>
    <col min="3" max="3" width="4.28515625" style="20" bestFit="1" customWidth="1"/>
    <col min="4" max="4" width="7.5703125" style="12" customWidth="1"/>
    <col min="5" max="7" width="12.42578125" style="12" customWidth="1"/>
    <col min="8" max="8" width="6.28515625" style="20" bestFit="1" customWidth="1"/>
    <col min="9" max="30" width="7.42578125" style="12" customWidth="1"/>
    <col min="31" max="16384" width="2.5703125" style="12"/>
  </cols>
  <sheetData>
    <row r="1" spans="1:30" ht="15.75">
      <c r="A1" s="151" t="s">
        <v>45</v>
      </c>
      <c r="B1" s="151"/>
      <c r="C1" s="151"/>
      <c r="D1" s="151"/>
      <c r="E1" s="151"/>
      <c r="F1" s="151"/>
      <c r="G1" s="80"/>
      <c r="H1" s="80"/>
      <c r="I1" s="80"/>
      <c r="J1" s="80"/>
      <c r="K1" s="80"/>
      <c r="L1" s="80"/>
      <c r="M1" s="80"/>
      <c r="N1" s="80"/>
      <c r="O1" s="80"/>
      <c r="P1" s="80"/>
      <c r="Q1" s="80"/>
      <c r="R1" s="80"/>
      <c r="S1" s="80"/>
      <c r="T1" s="80"/>
      <c r="U1" s="80"/>
      <c r="V1" s="80"/>
      <c r="W1" s="80"/>
      <c r="X1" s="80"/>
      <c r="Y1" s="150">
        <f>'報告書(公共)'!U6</f>
        <v>0</v>
      </c>
      <c r="Z1" s="150"/>
      <c r="AA1" s="150"/>
      <c r="AB1" s="150"/>
      <c r="AC1" s="150"/>
      <c r="AD1" s="150"/>
    </row>
    <row r="2" spans="1:30" s="14" customFormat="1" ht="15" customHeight="1">
      <c r="A2" s="13" t="s">
        <v>46</v>
      </c>
      <c r="B2" s="13"/>
      <c r="C2" s="13"/>
      <c r="D2" s="13"/>
      <c r="E2" s="187">
        <f>'報告書(公共)'!M2</f>
        <v>0</v>
      </c>
      <c r="F2" s="1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c r="A3" s="167" t="s">
        <v>88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1:30" ht="15.75">
      <c r="C4" s="12"/>
      <c r="H4" s="12"/>
      <c r="I4" s="169" t="s">
        <v>89</v>
      </c>
      <c r="J4" s="170"/>
      <c r="K4" s="170"/>
      <c r="L4" s="170"/>
      <c r="M4" s="170"/>
      <c r="N4" s="170"/>
      <c r="O4" s="170"/>
      <c r="P4" s="170"/>
      <c r="Q4" s="170"/>
      <c r="R4" s="170"/>
      <c r="S4" s="171"/>
      <c r="T4" s="169" t="s">
        <v>90</v>
      </c>
      <c r="U4" s="170"/>
      <c r="V4" s="170"/>
      <c r="W4" s="170"/>
      <c r="X4" s="170"/>
      <c r="Y4" s="170"/>
      <c r="Z4" s="170"/>
      <c r="AA4" s="170"/>
      <c r="AB4" s="170"/>
      <c r="AC4" s="170"/>
      <c r="AD4" s="171"/>
    </row>
    <row r="5" spans="1:30" ht="27.75" customHeight="1">
      <c r="A5" s="15" t="s">
        <v>50</v>
      </c>
      <c r="B5" s="172">
        <f>'報告書(公共)'!W15</f>
        <v>0</v>
      </c>
      <c r="C5" s="172"/>
      <c r="D5" s="172"/>
      <c r="H5" s="12"/>
      <c r="I5" s="148" t="s">
        <v>51</v>
      </c>
      <c r="J5" s="149"/>
      <c r="K5" s="184"/>
      <c r="L5" s="185"/>
      <c r="M5" s="186"/>
      <c r="N5" s="173" t="s">
        <v>52</v>
      </c>
      <c r="O5" s="174"/>
      <c r="P5" s="98"/>
      <c r="Q5" s="173" t="s">
        <v>53</v>
      </c>
      <c r="R5" s="174"/>
      <c r="S5" s="99"/>
      <c r="T5" s="148" t="s">
        <v>51</v>
      </c>
      <c r="U5" s="149"/>
      <c r="V5" s="180">
        <f>K5</f>
        <v>0</v>
      </c>
      <c r="W5" s="181"/>
      <c r="X5" s="182"/>
      <c r="Y5" s="173" t="s">
        <v>52</v>
      </c>
      <c r="Z5" s="174"/>
      <c r="AA5" s="18">
        <f>P5</f>
        <v>0</v>
      </c>
      <c r="AB5" s="173" t="s">
        <v>53</v>
      </c>
      <c r="AC5" s="174"/>
      <c r="AD5" s="19">
        <f>S5</f>
        <v>0</v>
      </c>
    </row>
    <row r="6" spans="1:30" ht="27.75" customHeight="1" thickBot="1">
      <c r="A6" s="15" t="s">
        <v>54</v>
      </c>
      <c r="B6" s="172">
        <f>'報告書(公共)'!N15</f>
        <v>0</v>
      </c>
      <c r="C6" s="172"/>
      <c r="D6" s="172"/>
      <c r="I6" s="175" t="s">
        <v>55</v>
      </c>
      <c r="J6" s="176"/>
      <c r="K6" s="176"/>
      <c r="L6" s="178" t="s">
        <v>56</v>
      </c>
      <c r="M6" s="179"/>
      <c r="N6" s="177" t="s">
        <v>57</v>
      </c>
      <c r="O6" s="176"/>
      <c r="P6" s="183" t="s">
        <v>58</v>
      </c>
      <c r="Q6" s="183"/>
      <c r="R6" s="165" t="s">
        <v>59</v>
      </c>
      <c r="S6" s="166"/>
      <c r="T6" s="175" t="str">
        <f>I6</f>
        <v>鉄道賃</v>
      </c>
      <c r="U6" s="176"/>
      <c r="V6" s="176"/>
      <c r="W6" s="178" t="str">
        <f>L6</f>
        <v>航空賃</v>
      </c>
      <c r="X6" s="179"/>
      <c r="Y6" s="177" t="s">
        <v>57</v>
      </c>
      <c r="Z6" s="176"/>
      <c r="AA6" s="162" t="str">
        <f>P6</f>
        <v>宿泊料</v>
      </c>
      <c r="AB6" s="164"/>
      <c r="AC6" s="162" t="str">
        <f>R6</f>
        <v>食卓料</v>
      </c>
      <c r="AD6" s="163"/>
    </row>
    <row r="7" spans="1:30" ht="27.75" customHeight="1">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 t="shared" si="0"/>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c r="A24" s="157" t="s">
        <v>81</v>
      </c>
      <c r="B24" s="158"/>
      <c r="C24" s="158"/>
      <c r="D24" s="158"/>
      <c r="E24" s="158"/>
      <c r="F24" s="158"/>
      <c r="G24" s="158"/>
      <c r="H24" s="1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c r="C25" s="12"/>
      <c r="H25" s="12"/>
      <c r="O25" s="70"/>
      <c r="P25" s="70"/>
      <c r="Q25" s="70"/>
      <c r="R25" s="70"/>
      <c r="S25" s="70"/>
      <c r="T25" s="70"/>
      <c r="U25" s="70"/>
      <c r="V25" s="70"/>
      <c r="W25" s="70"/>
      <c r="X25" s="70"/>
      <c r="Y25" s="70"/>
      <c r="Z25" s="70"/>
      <c r="AA25" s="70"/>
      <c r="AB25" s="70"/>
      <c r="AC25" s="70"/>
      <c r="AD25" s="70"/>
    </row>
    <row r="26" spans="1:30" ht="30" customHeight="1" thickBot="1">
      <c r="H26" s="71"/>
      <c r="I26" s="159" t="s">
        <v>40</v>
      </c>
      <c r="J26" s="153"/>
      <c r="K26" s="153"/>
      <c r="L26" s="153"/>
      <c r="M26" s="153"/>
      <c r="N26" s="153"/>
      <c r="O26" s="154">
        <f>SUM(K5,J24,K24,M24,O24,Q24,S24)</f>
        <v>0</v>
      </c>
      <c r="P26" s="155"/>
      <c r="Q26" s="155"/>
      <c r="R26" s="155"/>
      <c r="S26" s="156"/>
      <c r="T26" s="152" t="s">
        <v>82</v>
      </c>
      <c r="U26" s="153"/>
      <c r="V26" s="153"/>
      <c r="W26" s="153"/>
      <c r="X26" s="153"/>
      <c r="Y26" s="153"/>
      <c r="Z26" s="154">
        <f>SUM(V5,U24,V24,X24,Z24,AB24,AD24)</f>
        <v>0</v>
      </c>
      <c r="AA26" s="155"/>
      <c r="AB26" s="155"/>
      <c r="AC26" s="155"/>
      <c r="AD26" s="156"/>
    </row>
    <row r="27" spans="1:30" ht="30" customHeight="1" thickBot="1">
      <c r="A27" s="160" t="s">
        <v>83</v>
      </c>
      <c r="B27" s="160"/>
      <c r="C27" s="160"/>
      <c r="D27" s="160"/>
      <c r="E27" s="160"/>
      <c r="F27" s="160"/>
      <c r="G27" s="160"/>
      <c r="H27" s="160"/>
      <c r="I27" s="161"/>
      <c r="J27" s="161"/>
      <c r="K27" s="161"/>
      <c r="L27" s="161"/>
      <c r="M27" s="161"/>
      <c r="N27" s="161"/>
      <c r="O27" s="72"/>
      <c r="P27" s="72"/>
      <c r="Q27" s="72"/>
      <c r="R27" s="72"/>
      <c r="S27" s="72"/>
      <c r="T27" s="152" t="s">
        <v>84</v>
      </c>
      <c r="U27" s="153"/>
      <c r="V27" s="153"/>
      <c r="W27" s="153"/>
      <c r="X27" s="153"/>
      <c r="Y27" s="153"/>
      <c r="Z27" s="154">
        <f>O26-Z26</f>
        <v>0</v>
      </c>
      <c r="AA27" s="155"/>
      <c r="AB27" s="155"/>
      <c r="AC27" s="155"/>
      <c r="AD27" s="1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1" priority="1">
      <formula>LEN(TRIM(A5))=0</formula>
    </cfRule>
  </conditionalFormatting>
  <dataValidations count="1">
    <dataValidation type="list" allowBlank="1" showInputMessage="1" showErrorMessage="1" sqref="S5 P5" xr:uid="{00000000-0002-0000-04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'(参考)宿泊料等'!$I$2:$I$15</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AD27"/>
  <sheetViews>
    <sheetView showZeros="0" view="pageBreakPreview" zoomScale="90" zoomScaleNormal="100" zoomScaleSheetLayoutView="90" workbookViewId="0">
      <selection activeCell="A9" sqref="A9"/>
    </sheetView>
  </sheetViews>
  <sheetFormatPr defaultColWidth="2.5703125" defaultRowHeight="37.5" customHeight="1"/>
  <cols>
    <col min="1" max="1" width="8.7109375" style="12" customWidth="1"/>
    <col min="2" max="2" width="7.5703125" style="12" customWidth="1"/>
    <col min="3" max="3" width="4.28515625" style="20" bestFit="1" customWidth="1"/>
    <col min="4" max="4" width="7.5703125" style="12" customWidth="1"/>
    <col min="5" max="7" width="12.42578125" style="12" customWidth="1"/>
    <col min="8" max="8" width="6.28515625" style="20" bestFit="1" customWidth="1"/>
    <col min="9" max="30" width="7.42578125" style="12" customWidth="1"/>
    <col min="31" max="16384" width="2.5703125" style="12"/>
  </cols>
  <sheetData>
    <row r="1" spans="1:30" ht="15.75">
      <c r="A1" s="151" t="s">
        <v>45</v>
      </c>
      <c r="B1" s="151"/>
      <c r="C1" s="151"/>
      <c r="D1" s="151"/>
      <c r="E1" s="151"/>
      <c r="F1" s="151"/>
      <c r="G1" s="80"/>
      <c r="H1" s="80"/>
      <c r="I1" s="80"/>
      <c r="J1" s="80"/>
      <c r="K1" s="80"/>
      <c r="L1" s="80"/>
      <c r="M1" s="80"/>
      <c r="N1" s="80"/>
      <c r="O1" s="80"/>
      <c r="P1" s="80"/>
      <c r="Q1" s="80"/>
      <c r="R1" s="80"/>
      <c r="S1" s="80"/>
      <c r="T1" s="80"/>
      <c r="U1" s="80"/>
      <c r="V1" s="80"/>
      <c r="W1" s="80"/>
      <c r="X1" s="80"/>
      <c r="Y1" s="150">
        <f>'報告書(公共)'!U6</f>
        <v>0</v>
      </c>
      <c r="Z1" s="150"/>
      <c r="AA1" s="150"/>
      <c r="AB1" s="150"/>
      <c r="AC1" s="150"/>
      <c r="AD1" s="150"/>
    </row>
    <row r="2" spans="1:30" s="14" customFormat="1" ht="15" customHeight="1">
      <c r="A2" s="13" t="s">
        <v>46</v>
      </c>
      <c r="B2" s="13"/>
      <c r="C2" s="13"/>
      <c r="D2" s="13"/>
      <c r="E2" s="187">
        <f>'報告書(公共)'!M2</f>
        <v>0</v>
      </c>
      <c r="F2" s="187"/>
      <c r="G2" s="13"/>
      <c r="H2" s="13"/>
      <c r="I2" s="13"/>
      <c r="J2" s="13"/>
      <c r="K2" s="13"/>
      <c r="L2" s="13"/>
      <c r="M2" s="13"/>
      <c r="N2" s="13"/>
      <c r="O2" s="13"/>
      <c r="P2" s="13"/>
      <c r="Q2" s="13"/>
      <c r="R2" s="13"/>
      <c r="S2" s="13"/>
      <c r="T2" s="13"/>
      <c r="U2" s="13"/>
      <c r="V2" s="13"/>
      <c r="W2" s="13"/>
      <c r="X2" s="13"/>
      <c r="Y2" s="13"/>
      <c r="Z2" s="13"/>
      <c r="AA2" s="13"/>
      <c r="AB2" s="13"/>
      <c r="AC2" s="13"/>
      <c r="AD2" s="13"/>
    </row>
    <row r="3" spans="1:30" ht="16.5" thickBot="1">
      <c r="A3" s="167" t="s">
        <v>88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row>
    <row r="4" spans="1:30" ht="15.75">
      <c r="C4" s="12"/>
      <c r="H4" s="12"/>
      <c r="I4" s="169" t="s">
        <v>89</v>
      </c>
      <c r="J4" s="170"/>
      <c r="K4" s="170"/>
      <c r="L4" s="170"/>
      <c r="M4" s="170"/>
      <c r="N4" s="170"/>
      <c r="O4" s="170"/>
      <c r="P4" s="170"/>
      <c r="Q4" s="170"/>
      <c r="R4" s="170"/>
      <c r="S4" s="171"/>
      <c r="T4" s="169" t="s">
        <v>90</v>
      </c>
      <c r="U4" s="170"/>
      <c r="V4" s="170"/>
      <c r="W4" s="170"/>
      <c r="X4" s="170"/>
      <c r="Y4" s="170"/>
      <c r="Z4" s="170"/>
      <c r="AA4" s="170"/>
      <c r="AB4" s="170"/>
      <c r="AC4" s="170"/>
      <c r="AD4" s="171"/>
    </row>
    <row r="5" spans="1:30" ht="27.75" customHeight="1">
      <c r="A5" s="15" t="s">
        <v>50</v>
      </c>
      <c r="B5" s="172">
        <f>'報告書(公共)'!W16</f>
        <v>0</v>
      </c>
      <c r="C5" s="172"/>
      <c r="D5" s="172"/>
      <c r="H5" s="12"/>
      <c r="I5" s="148" t="s">
        <v>51</v>
      </c>
      <c r="J5" s="149"/>
      <c r="K5" s="184"/>
      <c r="L5" s="185"/>
      <c r="M5" s="186"/>
      <c r="N5" s="173" t="s">
        <v>52</v>
      </c>
      <c r="O5" s="174"/>
      <c r="P5" s="98"/>
      <c r="Q5" s="173" t="s">
        <v>53</v>
      </c>
      <c r="R5" s="174"/>
      <c r="S5" s="99"/>
      <c r="T5" s="148" t="s">
        <v>51</v>
      </c>
      <c r="U5" s="149"/>
      <c r="V5" s="180">
        <f>K5</f>
        <v>0</v>
      </c>
      <c r="W5" s="181"/>
      <c r="X5" s="182"/>
      <c r="Y5" s="173" t="s">
        <v>52</v>
      </c>
      <c r="Z5" s="174"/>
      <c r="AA5" s="18">
        <f>P5</f>
        <v>0</v>
      </c>
      <c r="AB5" s="173" t="s">
        <v>53</v>
      </c>
      <c r="AC5" s="174"/>
      <c r="AD5" s="19">
        <f>S5</f>
        <v>0</v>
      </c>
    </row>
    <row r="6" spans="1:30" ht="27.75" customHeight="1" thickBot="1">
      <c r="A6" s="15" t="s">
        <v>54</v>
      </c>
      <c r="B6" s="172">
        <f>'報告書(公共)'!N16</f>
        <v>0</v>
      </c>
      <c r="C6" s="172"/>
      <c r="D6" s="172"/>
      <c r="I6" s="175" t="s">
        <v>55</v>
      </c>
      <c r="J6" s="176"/>
      <c r="K6" s="176"/>
      <c r="L6" s="178" t="s">
        <v>56</v>
      </c>
      <c r="M6" s="179"/>
      <c r="N6" s="177" t="s">
        <v>57</v>
      </c>
      <c r="O6" s="176"/>
      <c r="P6" s="183" t="s">
        <v>58</v>
      </c>
      <c r="Q6" s="183"/>
      <c r="R6" s="165" t="s">
        <v>59</v>
      </c>
      <c r="S6" s="166"/>
      <c r="T6" s="175" t="str">
        <f>I6</f>
        <v>鉄道賃</v>
      </c>
      <c r="U6" s="176"/>
      <c r="V6" s="176"/>
      <c r="W6" s="178" t="str">
        <f>L6</f>
        <v>航空賃</v>
      </c>
      <c r="X6" s="179"/>
      <c r="Y6" s="177" t="s">
        <v>57</v>
      </c>
      <c r="Z6" s="176"/>
      <c r="AA6" s="162" t="str">
        <f>P6</f>
        <v>宿泊料</v>
      </c>
      <c r="AB6" s="164"/>
      <c r="AC6" s="162" t="str">
        <f>R6</f>
        <v>食卓料</v>
      </c>
      <c r="AD6" s="163"/>
    </row>
    <row r="7" spans="1:30" ht="27.75" customHeight="1">
      <c r="A7" s="21" t="s">
        <v>60</v>
      </c>
      <c r="B7" s="22" t="s">
        <v>61</v>
      </c>
      <c r="C7" s="23" t="s">
        <v>62</v>
      </c>
      <c r="D7" s="24" t="s">
        <v>63</v>
      </c>
      <c r="E7" s="25" t="s">
        <v>64</v>
      </c>
      <c r="F7" s="26" t="s">
        <v>65</v>
      </c>
      <c r="G7" s="25" t="s">
        <v>66</v>
      </c>
      <c r="H7" s="27" t="s">
        <v>67</v>
      </c>
      <c r="I7" s="28" t="s">
        <v>68</v>
      </c>
      <c r="J7" s="29" t="s">
        <v>69</v>
      </c>
      <c r="K7" s="30" t="s">
        <v>70</v>
      </c>
      <c r="L7" s="31" t="s">
        <v>68</v>
      </c>
      <c r="M7" s="29" t="s">
        <v>69</v>
      </c>
      <c r="N7" s="29" t="s">
        <v>68</v>
      </c>
      <c r="O7" s="32" t="s">
        <v>69</v>
      </c>
      <c r="P7" s="32" t="s">
        <v>71</v>
      </c>
      <c r="Q7" s="32" t="s">
        <v>72</v>
      </c>
      <c r="R7" s="32" t="s">
        <v>71</v>
      </c>
      <c r="S7" s="33" t="s">
        <v>72</v>
      </c>
      <c r="T7" s="28" t="str">
        <f>I7</f>
        <v>路程</v>
      </c>
      <c r="U7" s="29" t="str">
        <f>J7</f>
        <v>運賃</v>
      </c>
      <c r="V7" s="30" t="str">
        <f>K7</f>
        <v>急行
料金</v>
      </c>
      <c r="W7" s="31" t="str">
        <f>L7</f>
        <v>路程</v>
      </c>
      <c r="X7" s="29" t="str">
        <f>M7</f>
        <v>運賃</v>
      </c>
      <c r="Y7" s="29" t="str">
        <f>N7</f>
        <v>路程</v>
      </c>
      <c r="Z7" s="29" t="str">
        <f>O7</f>
        <v>運賃</v>
      </c>
      <c r="AA7" s="29" t="str">
        <f>P7</f>
        <v>夜数</v>
      </c>
      <c r="AB7" s="29" t="str">
        <f>Q7</f>
        <v>定額</v>
      </c>
      <c r="AC7" s="29" t="str">
        <f>R7</f>
        <v>夜数</v>
      </c>
      <c r="AD7" s="34" t="str">
        <f>S7</f>
        <v>定額</v>
      </c>
    </row>
    <row r="8" spans="1:30" ht="15.75">
      <c r="A8" s="35"/>
      <c r="B8" s="36"/>
      <c r="C8" s="37"/>
      <c r="D8" s="38"/>
      <c r="E8" s="39"/>
      <c r="F8" s="40"/>
      <c r="G8" s="39"/>
      <c r="H8" s="41"/>
      <c r="I8" s="42" t="s">
        <v>73</v>
      </c>
      <c r="J8" s="43" t="s">
        <v>74</v>
      </c>
      <c r="K8" s="44" t="s">
        <v>74</v>
      </c>
      <c r="L8" s="45" t="s">
        <v>73</v>
      </c>
      <c r="M8" s="43" t="s">
        <v>74</v>
      </c>
      <c r="N8" s="43" t="s">
        <v>73</v>
      </c>
      <c r="O8" s="46" t="s">
        <v>74</v>
      </c>
      <c r="P8" s="47" t="s">
        <v>75</v>
      </c>
      <c r="Q8" s="47" t="s">
        <v>74</v>
      </c>
      <c r="R8" s="47" t="s">
        <v>75</v>
      </c>
      <c r="S8" s="48" t="s">
        <v>74</v>
      </c>
      <c r="T8" s="42" t="s">
        <v>73</v>
      </c>
      <c r="U8" s="43" t="s">
        <v>74</v>
      </c>
      <c r="V8" s="44" t="s">
        <v>74</v>
      </c>
      <c r="W8" s="45" t="s">
        <v>73</v>
      </c>
      <c r="X8" s="43" t="s">
        <v>74</v>
      </c>
      <c r="Y8" s="43" t="s">
        <v>73</v>
      </c>
      <c r="Z8" s="46" t="s">
        <v>74</v>
      </c>
      <c r="AA8" s="47" t="s">
        <v>75</v>
      </c>
      <c r="AB8" s="47" t="s">
        <v>74</v>
      </c>
      <c r="AC8" s="47" t="s">
        <v>75</v>
      </c>
      <c r="AD8" s="48" t="s">
        <v>74</v>
      </c>
    </row>
    <row r="9" spans="1:30" ht="30" customHeight="1">
      <c r="A9" s="82"/>
      <c r="B9" s="83"/>
      <c r="C9" s="50" t="s">
        <v>62</v>
      </c>
      <c r="D9" s="85"/>
      <c r="E9" s="86"/>
      <c r="F9" s="86"/>
      <c r="G9" s="86"/>
      <c r="H9" s="87"/>
      <c r="I9" s="88"/>
      <c r="J9" s="89"/>
      <c r="K9" s="89"/>
      <c r="L9" s="89"/>
      <c r="M9" s="89"/>
      <c r="N9" s="90"/>
      <c r="O9" s="91"/>
      <c r="P9" s="53" t="str">
        <f>IF(H9="","",IF($K$5="",1,""))</f>
        <v/>
      </c>
      <c r="Q9" s="89"/>
      <c r="R9" s="53" t="str">
        <f>IF(H9="","",IF(AND($K$5="",$P$5="",$S$5=""),"",1))</f>
        <v/>
      </c>
      <c r="S9" s="54" t="str">
        <f>IF(R9="","",IF(AND($P$5="なし",$S$5="なし"),VLOOKUP($B$6,'(参考)宿泊料等'!$B:$H,5,FALSE))+IF(AND($P$5="なし",$S$5="あり"),VLOOKUP($B$6,'(参考)宿泊料等'!$B:$H,6,FALSE))+IF(AND($P$5="あり",$S$5="なし"),VLOOKUP($B$6,'(参考)宿泊料等'!$B:$H,7,FALSE))+IF(AND($P$5="あり",$S$5="あり"),0))</f>
        <v/>
      </c>
      <c r="T9" s="55">
        <f t="shared" ref="T9:AA23" si="0">I9</f>
        <v>0</v>
      </c>
      <c r="U9" s="53">
        <f t="shared" si="0"/>
        <v>0</v>
      </c>
      <c r="V9" s="53">
        <f t="shared" si="0"/>
        <v>0</v>
      </c>
      <c r="W9" s="53">
        <f>L9</f>
        <v>0</v>
      </c>
      <c r="X9" s="53">
        <f>M9</f>
        <v>0</v>
      </c>
      <c r="Y9" s="56">
        <f t="shared" si="0"/>
        <v>0</v>
      </c>
      <c r="Z9" s="53">
        <f t="shared" si="0"/>
        <v>0</v>
      </c>
      <c r="AA9" s="53" t="str">
        <f t="shared" si="0"/>
        <v/>
      </c>
      <c r="AB9" s="53" t="str">
        <f>IF(OR(H9="東京都特別区",H9="横浜市",H9="川崎市",H9="相模原市",H9="千葉市",H9="さいたま市",H9="名古屋市",H9="京都市",H9="大阪市",H9="堺市",H9="神戸市",H9="広島市",H9="福岡市"),IF(AA9=1,MIN(Q9,VLOOKUP($B$6,'(参考)宿泊料等'!$B:$E,3,FALSE)),""),IF(AA9=1,MIN(Q9,VLOOKUP($B$6,'(参考)宿泊料等'!$B:$E,4,FALSE)),""))</f>
        <v/>
      </c>
      <c r="AC9" s="53" t="str">
        <f>IF($V$5=0,"",IF(R9="","",1))</f>
        <v/>
      </c>
      <c r="AD9" s="54" t="str">
        <f>IF(AC9="","",IF(AND($AA$5="なし",$AD$5="なし"),VLOOKUP($B$6,'(参考)宿泊料等'!$B:$H,5,FALSE))+IF(AND($AA$5="なし",$AD$5="あり"),VLOOKUP($B$6,'(参考)宿泊料等'!$B:$H,6,FALSE))+IF(AND($AA$5="あり",$AD$5="なし"),VLOOKUP($B$6,'(参考)宿泊料等'!$B:$H,7,FALSE))+IF(AND($AA$5="あり",$AD$5="あり"),0))</f>
        <v/>
      </c>
    </row>
    <row r="10" spans="1:30" ht="30" customHeight="1">
      <c r="A10" s="82"/>
      <c r="B10" s="84"/>
      <c r="C10" s="57" t="s">
        <v>62</v>
      </c>
      <c r="D10" s="92"/>
      <c r="E10" s="93"/>
      <c r="F10" s="93"/>
      <c r="G10" s="93"/>
      <c r="H10" s="87"/>
      <c r="I10" s="94"/>
      <c r="J10" s="95"/>
      <c r="K10" s="95"/>
      <c r="L10" s="95"/>
      <c r="M10" s="95"/>
      <c r="N10" s="96"/>
      <c r="O10" s="95"/>
      <c r="P10" s="53" t="str">
        <f t="shared" ref="P10:P23" si="1">IF(H10="","",IF($K$5="",1,""))</f>
        <v/>
      </c>
      <c r="Q10" s="95"/>
      <c r="R10" s="53" t="str">
        <f>IF(H10="","",IF(AND($K$5="",$P$5="",$S$5=""),"",1))</f>
        <v/>
      </c>
      <c r="S10" s="54" t="str">
        <f>IF(R10="","",IF(AND($P$5="なし",$S$5="なし"),VLOOKUP($B$6,'(参考)宿泊料等'!$B:$H,5,FALSE))+IF(AND($P$5="なし",$S$5="あり"),VLOOKUP($B$6,'(参考)宿泊料等'!$B:$H,6,FALSE))+IF(AND($P$5="あり",$S$5="なし"),VLOOKUP($B$6,'(参考)宿泊料等'!$B:$H,7,FALSE))+IF(AND($P$5="あり",$S$5="あり"),0))</f>
        <v/>
      </c>
      <c r="T10" s="59">
        <f t="shared" si="0"/>
        <v>0</v>
      </c>
      <c r="U10" s="60">
        <f t="shared" si="0"/>
        <v>0</v>
      </c>
      <c r="V10" s="60">
        <f t="shared" si="0"/>
        <v>0</v>
      </c>
      <c r="W10" s="53">
        <f t="shared" si="0"/>
        <v>0</v>
      </c>
      <c r="X10" s="53">
        <f t="shared" si="0"/>
        <v>0</v>
      </c>
      <c r="Y10" s="61">
        <f t="shared" si="0"/>
        <v>0</v>
      </c>
      <c r="Z10" s="60">
        <f t="shared" si="0"/>
        <v>0</v>
      </c>
      <c r="AA10" s="60" t="str">
        <f t="shared" si="0"/>
        <v/>
      </c>
      <c r="AB10" s="53" t="str">
        <f>IF(OR(H10="東京都特別区",H10="横浜市",H10="川崎市",H10="相模原市",H10="千葉市",H10="さいたま市",H10="名古屋市",H10="京都市",H10="大阪市",H10="堺市",H10="神戸市",H10="広島市",H10="福岡市"),IF(AA10=1,MIN(Q10,VLOOKUP($B$6,'(参考)宿泊料等'!$B:$E,3,FALSE)),""),IF(AA10=1,MIN(Q10,VLOOKUP($B$6,'(参考)宿泊料等'!$B:$E,4,FALSE)),""))</f>
        <v/>
      </c>
      <c r="AC10" s="60" t="str">
        <f t="shared" ref="AC10:AC23" si="2">IF($V$5=0,"",IF(R10="","",1))</f>
        <v/>
      </c>
      <c r="AD10" s="54" t="str">
        <f>IF(AC10="","",IF(AND($AA$5="なし",$AD$5="なし"),VLOOKUP($B$6,'(参考)宿泊料等'!$B:$H,5,FALSE))+IF(AND($AA$5="なし",$AD$5="あり"),VLOOKUP($B$6,'(参考)宿泊料等'!$B:$H,6,FALSE))+IF(AND($AA$5="あり",$AD$5="なし"),VLOOKUP($B$6,'(参考)宿泊料等'!$B:$H,7,FALSE))+IF(AND($AA$5="あり",$AD$5="あり"),0))</f>
        <v/>
      </c>
    </row>
    <row r="11" spans="1:30" ht="30" customHeight="1">
      <c r="A11" s="82"/>
      <c r="B11" s="84"/>
      <c r="C11" s="57" t="s">
        <v>62</v>
      </c>
      <c r="D11" s="92"/>
      <c r="E11" s="97"/>
      <c r="F11" s="97"/>
      <c r="G11" s="97"/>
      <c r="H11" s="87"/>
      <c r="I11" s="94"/>
      <c r="J11" s="95"/>
      <c r="K11" s="95"/>
      <c r="L11" s="95"/>
      <c r="M11" s="95"/>
      <c r="N11" s="96"/>
      <c r="O11" s="95"/>
      <c r="P11" s="53" t="str">
        <f t="shared" si="1"/>
        <v/>
      </c>
      <c r="Q11" s="95"/>
      <c r="R11" s="53" t="str">
        <f t="shared" ref="R11:R23" si="3">IF(H11="","",IF(AND($K$5="",$P$5="",$S$5=""),"",1))</f>
        <v/>
      </c>
      <c r="S11" s="54" t="str">
        <f>IF(R11="","",IF(AND($P$5="なし",$S$5="なし"),VLOOKUP($B$6,'(参考)宿泊料等'!$B:$H,5,FALSE))+IF(AND($P$5="なし",$S$5="あり"),VLOOKUP($B$6,'(参考)宿泊料等'!$B:$H,6,FALSE))+IF(AND($P$5="あり",$S$5="なし"),VLOOKUP($B$6,'(参考)宿泊料等'!$B:$H,7,FALSE))+IF(AND($P$5="あり",$S$5="あり"),0))</f>
        <v/>
      </c>
      <c r="T11" s="59">
        <f t="shared" si="0"/>
        <v>0</v>
      </c>
      <c r="U11" s="60">
        <f t="shared" si="0"/>
        <v>0</v>
      </c>
      <c r="V11" s="60">
        <f t="shared" si="0"/>
        <v>0</v>
      </c>
      <c r="W11" s="53">
        <f t="shared" si="0"/>
        <v>0</v>
      </c>
      <c r="X11" s="53">
        <f t="shared" si="0"/>
        <v>0</v>
      </c>
      <c r="Y11" s="61">
        <f t="shared" si="0"/>
        <v>0</v>
      </c>
      <c r="Z11" s="60">
        <f t="shared" si="0"/>
        <v>0</v>
      </c>
      <c r="AA11" s="60" t="str">
        <f t="shared" si="0"/>
        <v/>
      </c>
      <c r="AB11" s="53" t="str">
        <f>IF(OR(H11="東京都特別区",H11="横浜市",H11="川崎市",H11="相模原市",H11="千葉市",H11="さいたま市",H11="名古屋市",H11="京都市",H11="大阪市",H11="堺市",H11="神戸市",H11="広島市",H11="福岡市"),IF(AA11=1,MIN(Q11,VLOOKUP($B$6,'(参考)宿泊料等'!$B:$E,3,FALSE)),""),IF(AA11=1,MIN(Q11,VLOOKUP($B$6,'(参考)宿泊料等'!$B:$E,4,FALSE)),""))</f>
        <v/>
      </c>
      <c r="AC11" s="60" t="str">
        <f t="shared" si="2"/>
        <v/>
      </c>
      <c r="AD11" s="54" t="str">
        <f>IF(AC11="","",IF(AND($AA$5="なし",$AD$5="なし"),VLOOKUP($B$6,'(参考)宿泊料等'!$B:$H,5,FALSE))+IF(AND($AA$5="なし",$AD$5="あり"),VLOOKUP($B$6,'(参考)宿泊料等'!$B:$H,6,FALSE))+IF(AND($AA$5="あり",$AD$5="なし"),VLOOKUP($B$6,'(参考)宿泊料等'!$B:$H,7,FALSE))+IF(AND($AA$5="あり",$AD$5="あり"),0))</f>
        <v/>
      </c>
    </row>
    <row r="12" spans="1:30" ht="30" customHeight="1">
      <c r="A12" s="82"/>
      <c r="B12" s="84"/>
      <c r="C12" s="57" t="s">
        <v>62</v>
      </c>
      <c r="D12" s="92"/>
      <c r="E12" s="97"/>
      <c r="F12" s="97"/>
      <c r="G12" s="97"/>
      <c r="H12" s="87"/>
      <c r="I12" s="94"/>
      <c r="J12" s="95"/>
      <c r="K12" s="95"/>
      <c r="L12" s="95"/>
      <c r="M12" s="95"/>
      <c r="N12" s="96"/>
      <c r="O12" s="95"/>
      <c r="P12" s="53" t="str">
        <f t="shared" si="1"/>
        <v/>
      </c>
      <c r="Q12" s="95"/>
      <c r="R12" s="53" t="str">
        <f t="shared" si="3"/>
        <v/>
      </c>
      <c r="S12" s="54" t="str">
        <f>IF(R12="","",IF(AND($P$5="なし",$S$5="なし"),VLOOKUP($B$6,'(参考)宿泊料等'!$B:$H,5,FALSE))+IF(AND($P$5="なし",$S$5="あり"),VLOOKUP($B$6,'(参考)宿泊料等'!$B:$H,6,FALSE))+IF(AND($P$5="あり",$S$5="なし"),VLOOKUP($B$6,'(参考)宿泊料等'!$B:$H,7,FALSE))+IF(AND($P$5="あり",$S$5="あり"),0))</f>
        <v/>
      </c>
      <c r="T12" s="59">
        <f t="shared" si="0"/>
        <v>0</v>
      </c>
      <c r="U12" s="60">
        <f t="shared" si="0"/>
        <v>0</v>
      </c>
      <c r="V12" s="60">
        <f t="shared" si="0"/>
        <v>0</v>
      </c>
      <c r="W12" s="53">
        <f t="shared" si="0"/>
        <v>0</v>
      </c>
      <c r="X12" s="53">
        <f t="shared" si="0"/>
        <v>0</v>
      </c>
      <c r="Y12" s="61">
        <f t="shared" si="0"/>
        <v>0</v>
      </c>
      <c r="Z12" s="60">
        <f t="shared" si="0"/>
        <v>0</v>
      </c>
      <c r="AA12" s="60" t="str">
        <f t="shared" si="0"/>
        <v/>
      </c>
      <c r="AB12" s="53" t="str">
        <f>IF(OR(H12="東京都特別区",H12="横浜市",H12="川崎市",H12="相模原市",H12="千葉市",H12="さいたま市",H12="名古屋市",H12="京都市",H12="大阪市",H12="堺市",H12="神戸市",H12="広島市",H12="福岡市"),IF(AA12=1,MIN(Q12,VLOOKUP($B$6,'(参考)宿泊料等'!$B:$E,3,FALSE)),""),IF(AA12=1,MIN(Q12,VLOOKUP($B$6,'(参考)宿泊料等'!$B:$E,4,FALSE)),""))</f>
        <v/>
      </c>
      <c r="AC12" s="60" t="str">
        <f t="shared" si="2"/>
        <v/>
      </c>
      <c r="AD12" s="54" t="str">
        <f>IF(AC12="","",IF(AND($AA$5="なし",$AD$5="なし"),VLOOKUP($B$6,'(参考)宿泊料等'!$B:$H,5,FALSE))+IF(AND($AA$5="なし",$AD$5="あり"),VLOOKUP($B$6,'(参考)宿泊料等'!$B:$H,6,FALSE))+IF(AND($AA$5="あり",$AD$5="なし"),VLOOKUP($B$6,'(参考)宿泊料等'!$B:$H,7,FALSE))+IF(AND($AA$5="あり",$AD$5="あり"),0))</f>
        <v/>
      </c>
    </row>
    <row r="13" spans="1:30" ht="30" customHeight="1">
      <c r="A13" s="82"/>
      <c r="B13" s="84"/>
      <c r="C13" s="57" t="s">
        <v>62</v>
      </c>
      <c r="D13" s="92"/>
      <c r="E13" s="97"/>
      <c r="F13" s="97"/>
      <c r="G13" s="97"/>
      <c r="H13" s="87"/>
      <c r="I13" s="94"/>
      <c r="J13" s="95"/>
      <c r="K13" s="95"/>
      <c r="L13" s="95"/>
      <c r="M13" s="95"/>
      <c r="N13" s="96"/>
      <c r="O13" s="95"/>
      <c r="P13" s="53" t="str">
        <f t="shared" si="1"/>
        <v/>
      </c>
      <c r="Q13" s="95"/>
      <c r="R13" s="53" t="str">
        <f t="shared" si="3"/>
        <v/>
      </c>
      <c r="S13" s="54" t="str">
        <f>IF(R13="","",IF(AND($P$5="なし",$S$5="なし"),VLOOKUP($B$6,'(参考)宿泊料等'!$B:$H,5,FALSE))+IF(AND($P$5="なし",$S$5="あり"),VLOOKUP($B$6,'(参考)宿泊料等'!$B:$H,6,FALSE))+IF(AND($P$5="あり",$S$5="なし"),VLOOKUP($B$6,'(参考)宿泊料等'!$B:$H,7,FALSE))+IF(AND($P$5="あり",$S$5="あり"),0))</f>
        <v/>
      </c>
      <c r="T13" s="59">
        <f t="shared" si="0"/>
        <v>0</v>
      </c>
      <c r="U13" s="60">
        <f t="shared" si="0"/>
        <v>0</v>
      </c>
      <c r="V13" s="60">
        <f t="shared" si="0"/>
        <v>0</v>
      </c>
      <c r="W13" s="53">
        <f t="shared" si="0"/>
        <v>0</v>
      </c>
      <c r="X13" s="53">
        <f t="shared" si="0"/>
        <v>0</v>
      </c>
      <c r="Y13" s="61">
        <f t="shared" si="0"/>
        <v>0</v>
      </c>
      <c r="Z13" s="60">
        <f t="shared" si="0"/>
        <v>0</v>
      </c>
      <c r="AA13" s="60" t="str">
        <f t="shared" si="0"/>
        <v/>
      </c>
      <c r="AB13" s="53" t="str">
        <f>IF(OR(H13="東京都特別区",H13="横浜市",H13="川崎市",H13="相模原市",H13="千葉市",H13="さいたま市",H13="名古屋市",H13="京都市",H13="大阪市",H13="堺市",H13="神戸市",H13="広島市",H13="福岡市"),IF(AA13=1,MIN(Q13,VLOOKUP($B$6,'(参考)宿泊料等'!$B:$E,3,FALSE)),""),IF(AA13=1,MIN(Q13,VLOOKUP($B$6,'(参考)宿泊料等'!$B:$E,4,FALSE)),""))</f>
        <v/>
      </c>
      <c r="AC13" s="60" t="str">
        <f t="shared" si="2"/>
        <v/>
      </c>
      <c r="AD13" s="54" t="str">
        <f>IF(AC13="","",IF(AND($AA$5="なし",$AD$5="なし"),VLOOKUP($B$6,'(参考)宿泊料等'!$B:$H,5,FALSE))+IF(AND($AA$5="なし",$AD$5="あり"),VLOOKUP($B$6,'(参考)宿泊料等'!$B:$H,6,FALSE))+IF(AND($AA$5="あり",$AD$5="なし"),VLOOKUP($B$6,'(参考)宿泊料等'!$B:$H,7,FALSE))+IF(AND($AA$5="あり",$AD$5="あり"),0))</f>
        <v/>
      </c>
    </row>
    <row r="14" spans="1:30" ht="30" customHeight="1">
      <c r="A14" s="82"/>
      <c r="B14" s="84"/>
      <c r="C14" s="57" t="s">
        <v>62</v>
      </c>
      <c r="D14" s="92"/>
      <c r="E14" s="93"/>
      <c r="F14" s="93"/>
      <c r="G14" s="93"/>
      <c r="H14" s="87"/>
      <c r="I14" s="94"/>
      <c r="J14" s="95"/>
      <c r="K14" s="95"/>
      <c r="L14" s="95"/>
      <c r="M14" s="95"/>
      <c r="N14" s="96"/>
      <c r="O14" s="95"/>
      <c r="P14" s="53" t="str">
        <f t="shared" si="1"/>
        <v/>
      </c>
      <c r="Q14" s="95"/>
      <c r="R14" s="53" t="str">
        <f t="shared" si="3"/>
        <v/>
      </c>
      <c r="S14" s="54" t="str">
        <f>IF(R14="","",IF(AND($P$5="なし",$S$5="なし"),VLOOKUP($B$6,'(参考)宿泊料等'!$B:$H,5,FALSE))+IF(AND($P$5="なし",$S$5="あり"),VLOOKUP($B$6,'(参考)宿泊料等'!$B:$H,6,FALSE))+IF(AND($P$5="あり",$S$5="なし"),VLOOKUP($B$6,'(参考)宿泊料等'!$B:$H,7,FALSE))+IF(AND($P$5="あり",$S$5="あり"),0))</f>
        <v/>
      </c>
      <c r="T14" s="59">
        <f t="shared" si="0"/>
        <v>0</v>
      </c>
      <c r="U14" s="60">
        <f t="shared" si="0"/>
        <v>0</v>
      </c>
      <c r="V14" s="60">
        <f t="shared" si="0"/>
        <v>0</v>
      </c>
      <c r="W14" s="53">
        <f t="shared" si="0"/>
        <v>0</v>
      </c>
      <c r="X14" s="53">
        <f t="shared" si="0"/>
        <v>0</v>
      </c>
      <c r="Y14" s="61">
        <f t="shared" si="0"/>
        <v>0</v>
      </c>
      <c r="Z14" s="60">
        <f t="shared" si="0"/>
        <v>0</v>
      </c>
      <c r="AA14" s="60" t="str">
        <f t="shared" si="0"/>
        <v/>
      </c>
      <c r="AB14" s="53" t="str">
        <f>IF(OR(H14="東京都特別区",H14="横浜市",H14="川崎市",H14="相模原市",H14="千葉市",H14="さいたま市",H14="名古屋市",H14="京都市",H14="大阪市",H14="堺市",H14="神戸市",H14="広島市",H14="福岡市"),IF(AA14=1,MIN(Q14,VLOOKUP($B$6,'(参考)宿泊料等'!$B:$E,3,FALSE)),""),IF(AA14=1,MIN(Q14,VLOOKUP($B$6,'(参考)宿泊料等'!$B:$E,4,FALSE)),""))</f>
        <v/>
      </c>
      <c r="AC14" s="60" t="str">
        <f t="shared" si="2"/>
        <v/>
      </c>
      <c r="AD14" s="54" t="str">
        <f>IF(AC14="","",IF(AND($AA$5="なし",$AD$5="なし"),VLOOKUP($B$6,'(参考)宿泊料等'!$B:$H,5,FALSE))+IF(AND($AA$5="なし",$AD$5="あり"),VLOOKUP($B$6,'(参考)宿泊料等'!$B:$H,6,FALSE))+IF(AND($AA$5="あり",$AD$5="なし"),VLOOKUP($B$6,'(参考)宿泊料等'!$B:$H,7,FALSE))+IF(AND($AA$5="あり",$AD$5="あり"),0))</f>
        <v/>
      </c>
    </row>
    <row r="15" spans="1:30" ht="30" customHeight="1">
      <c r="A15" s="82"/>
      <c r="B15" s="84"/>
      <c r="C15" s="57" t="s">
        <v>62</v>
      </c>
      <c r="D15" s="92"/>
      <c r="E15" s="97"/>
      <c r="F15" s="97"/>
      <c r="G15" s="97"/>
      <c r="H15" s="87"/>
      <c r="I15" s="94"/>
      <c r="J15" s="95"/>
      <c r="K15" s="95"/>
      <c r="L15" s="95"/>
      <c r="M15" s="95"/>
      <c r="N15" s="96"/>
      <c r="O15" s="95"/>
      <c r="P15" s="53" t="str">
        <f t="shared" si="1"/>
        <v/>
      </c>
      <c r="Q15" s="95"/>
      <c r="R15" s="53" t="str">
        <f t="shared" si="3"/>
        <v/>
      </c>
      <c r="S15" s="54" t="str">
        <f>IF(R15="","",IF(AND($P$5="なし",$S$5="なし"),VLOOKUP($B$6,'(参考)宿泊料等'!$B:$H,5,FALSE))+IF(AND($P$5="なし",$S$5="あり"),VLOOKUP($B$6,'(参考)宿泊料等'!$B:$H,6,FALSE))+IF(AND($P$5="あり",$S$5="なし"),VLOOKUP($B$6,'(参考)宿泊料等'!$B:$H,7,FALSE))+IF(AND($P$5="あり",$S$5="あり"),0))</f>
        <v/>
      </c>
      <c r="T15" s="59">
        <f t="shared" si="0"/>
        <v>0</v>
      </c>
      <c r="U15" s="60">
        <f t="shared" si="0"/>
        <v>0</v>
      </c>
      <c r="V15" s="60">
        <f t="shared" si="0"/>
        <v>0</v>
      </c>
      <c r="W15" s="53">
        <f t="shared" si="0"/>
        <v>0</v>
      </c>
      <c r="X15" s="53">
        <f t="shared" si="0"/>
        <v>0</v>
      </c>
      <c r="Y15" s="61">
        <f t="shared" si="0"/>
        <v>0</v>
      </c>
      <c r="Z15" s="60">
        <f t="shared" si="0"/>
        <v>0</v>
      </c>
      <c r="AA15" s="60" t="str">
        <f t="shared" si="0"/>
        <v/>
      </c>
      <c r="AB15" s="53" t="str">
        <f>IF(OR(H15="東京都特別区",H15="横浜市",H15="川崎市",H15="相模原市",H15="千葉市",H15="さいたま市",H15="名古屋市",H15="京都市",H15="大阪市",H15="堺市",H15="神戸市",H15="広島市",H15="福岡市"),IF(AA15=1,MIN(Q15,VLOOKUP($B$6,'(参考)宿泊料等'!$B:$E,3,FALSE)),""),IF(AA15=1,MIN(Q15,VLOOKUP($B$6,'(参考)宿泊料等'!$B:$E,4,FALSE)),""))</f>
        <v/>
      </c>
      <c r="AC15" s="60" t="str">
        <f t="shared" si="2"/>
        <v/>
      </c>
      <c r="AD15" s="54" t="str">
        <f>IF(AC15="","",IF(AND($AA$5="なし",$AD$5="なし"),VLOOKUP($B$6,'(参考)宿泊料等'!$B:$H,5,FALSE))+IF(AND($AA$5="なし",$AD$5="あり"),VLOOKUP($B$6,'(参考)宿泊料等'!$B:$H,6,FALSE))+IF(AND($AA$5="あり",$AD$5="なし"),VLOOKUP($B$6,'(参考)宿泊料等'!$B:$H,7,FALSE))+IF(AND($AA$5="あり",$AD$5="あり"),0))</f>
        <v/>
      </c>
    </row>
    <row r="16" spans="1:30" ht="30" customHeight="1">
      <c r="A16" s="82"/>
      <c r="B16" s="84"/>
      <c r="C16" s="57" t="s">
        <v>62</v>
      </c>
      <c r="D16" s="92"/>
      <c r="E16" s="93"/>
      <c r="F16" s="93"/>
      <c r="G16" s="93"/>
      <c r="H16" s="87"/>
      <c r="I16" s="94"/>
      <c r="J16" s="95"/>
      <c r="K16" s="95"/>
      <c r="L16" s="95"/>
      <c r="M16" s="95"/>
      <c r="N16" s="96"/>
      <c r="O16" s="95"/>
      <c r="P16" s="53" t="str">
        <f t="shared" si="1"/>
        <v/>
      </c>
      <c r="Q16" s="95"/>
      <c r="R16" s="53" t="str">
        <f t="shared" si="3"/>
        <v/>
      </c>
      <c r="S16" s="54" t="str">
        <f>IF(R16="","",IF(AND($P$5="なし",$S$5="なし"),VLOOKUP($B$6,'(参考)宿泊料等'!$B:$H,5,FALSE))+IF(AND($P$5="なし",$S$5="あり"),VLOOKUP($B$6,'(参考)宿泊料等'!$B:$H,6,FALSE))+IF(AND($P$5="あり",$S$5="なし"),VLOOKUP($B$6,'(参考)宿泊料等'!$B:$H,7,FALSE))+IF(AND($P$5="あり",$S$5="あり"),0))</f>
        <v/>
      </c>
      <c r="T16" s="59">
        <f t="shared" si="0"/>
        <v>0</v>
      </c>
      <c r="U16" s="60">
        <f t="shared" si="0"/>
        <v>0</v>
      </c>
      <c r="V16" s="60">
        <f t="shared" si="0"/>
        <v>0</v>
      </c>
      <c r="W16" s="53">
        <f t="shared" si="0"/>
        <v>0</v>
      </c>
      <c r="X16" s="53">
        <f t="shared" si="0"/>
        <v>0</v>
      </c>
      <c r="Y16" s="61">
        <f t="shared" si="0"/>
        <v>0</v>
      </c>
      <c r="Z16" s="60">
        <f t="shared" si="0"/>
        <v>0</v>
      </c>
      <c r="AA16" s="60" t="str">
        <f t="shared" si="0"/>
        <v/>
      </c>
      <c r="AB16" s="53" t="str">
        <f>IF(OR(H16="東京都特別区",H16="横浜市",H16="川崎市",H16="相模原市",H16="千葉市",H16="さいたま市",H16="名古屋市",H16="京都市",H16="大阪市",H16="堺市",H16="神戸市",H16="広島市",H16="福岡市"),IF(AA16=1,MIN(Q16,VLOOKUP($B$6,'(参考)宿泊料等'!$B:$E,3,FALSE)),""),IF(AA16=1,MIN(Q16,VLOOKUP($B$6,'(参考)宿泊料等'!$B:$E,4,FALSE)),""))</f>
        <v/>
      </c>
      <c r="AC16" s="60" t="str">
        <f t="shared" si="2"/>
        <v/>
      </c>
      <c r="AD16" s="54" t="str">
        <f>IF(AC16="","",IF(AND($AA$5="なし",$AD$5="なし"),VLOOKUP($B$6,'(参考)宿泊料等'!$B:$H,5,FALSE))+IF(AND($AA$5="なし",$AD$5="あり"),VLOOKUP($B$6,'(参考)宿泊料等'!$B:$H,6,FALSE))+IF(AND($AA$5="あり",$AD$5="なし"),VLOOKUP($B$6,'(参考)宿泊料等'!$B:$H,7,FALSE))+IF(AND($AA$5="あり",$AD$5="あり"),0))</f>
        <v/>
      </c>
    </row>
    <row r="17" spans="1:30" ht="30" customHeight="1">
      <c r="A17" s="82"/>
      <c r="B17" s="84"/>
      <c r="C17" s="57" t="s">
        <v>62</v>
      </c>
      <c r="D17" s="92"/>
      <c r="E17" s="93"/>
      <c r="F17" s="93"/>
      <c r="G17" s="93"/>
      <c r="H17" s="87"/>
      <c r="I17" s="94"/>
      <c r="J17" s="95"/>
      <c r="K17" s="95"/>
      <c r="L17" s="95"/>
      <c r="M17" s="95"/>
      <c r="N17" s="96"/>
      <c r="O17" s="95"/>
      <c r="P17" s="53" t="str">
        <f t="shared" si="1"/>
        <v/>
      </c>
      <c r="Q17" s="95"/>
      <c r="R17" s="53" t="str">
        <f t="shared" si="3"/>
        <v/>
      </c>
      <c r="S17" s="54" t="str">
        <f>IF(R17="","",IF(AND($P$5="なし",$S$5="なし"),VLOOKUP($B$6,'(参考)宿泊料等'!$B:$H,5,FALSE))+IF(AND($P$5="なし",$S$5="あり"),VLOOKUP($B$6,'(参考)宿泊料等'!$B:$H,6,FALSE))+IF(AND($P$5="あり",$S$5="なし"),VLOOKUP($B$6,'(参考)宿泊料等'!$B:$H,7,FALSE))+IF(AND($P$5="あり",$S$5="あり"),0))</f>
        <v/>
      </c>
      <c r="T17" s="59">
        <f t="shared" si="0"/>
        <v>0</v>
      </c>
      <c r="U17" s="60">
        <f t="shared" si="0"/>
        <v>0</v>
      </c>
      <c r="V17" s="60">
        <f t="shared" si="0"/>
        <v>0</v>
      </c>
      <c r="W17" s="53">
        <f t="shared" si="0"/>
        <v>0</v>
      </c>
      <c r="X17" s="53">
        <f t="shared" si="0"/>
        <v>0</v>
      </c>
      <c r="Y17" s="61">
        <f t="shared" si="0"/>
        <v>0</v>
      </c>
      <c r="Z17" s="60">
        <f t="shared" si="0"/>
        <v>0</v>
      </c>
      <c r="AA17" s="60" t="str">
        <f t="shared" si="0"/>
        <v/>
      </c>
      <c r="AB17" s="53" t="str">
        <f>IF(OR(H17="東京都特別区",H17="横浜市",H17="川崎市",H17="相模原市",H17="千葉市",H17="さいたま市",H17="名古屋市",H17="京都市",H17="大阪市",H17="堺市",H17="神戸市",H17="広島市",H17="福岡市"),IF(AA17=1,MIN(Q17,VLOOKUP($B$6,'(参考)宿泊料等'!$B:$E,3,FALSE)),""),IF(AA17=1,MIN(Q17,VLOOKUP($B$6,'(参考)宿泊料等'!$B:$E,4,FALSE)),""))</f>
        <v/>
      </c>
      <c r="AC17" s="60" t="str">
        <f t="shared" si="2"/>
        <v/>
      </c>
      <c r="AD17" s="54" t="str">
        <f>IF(AC17="","",IF(AND($AA$5="なし",$AD$5="なし"),VLOOKUP($B$6,'(参考)宿泊料等'!$B:$H,5,FALSE))+IF(AND($AA$5="なし",$AD$5="あり"),VLOOKUP($B$6,'(参考)宿泊料等'!$B:$H,6,FALSE))+IF(AND($AA$5="あり",$AD$5="なし"),VLOOKUP($B$6,'(参考)宿泊料等'!$B:$H,7,FALSE))+IF(AND($AA$5="あり",$AD$5="あり"),0))</f>
        <v/>
      </c>
    </row>
    <row r="18" spans="1:30" ht="30" customHeight="1">
      <c r="A18" s="82"/>
      <c r="B18" s="84"/>
      <c r="C18" s="57" t="s">
        <v>62</v>
      </c>
      <c r="D18" s="92"/>
      <c r="E18" s="93"/>
      <c r="F18" s="93"/>
      <c r="G18" s="93"/>
      <c r="H18" s="87"/>
      <c r="I18" s="94"/>
      <c r="J18" s="95"/>
      <c r="K18" s="95"/>
      <c r="L18" s="95"/>
      <c r="M18" s="95"/>
      <c r="N18" s="96"/>
      <c r="O18" s="95"/>
      <c r="P18" s="53" t="str">
        <f t="shared" si="1"/>
        <v/>
      </c>
      <c r="Q18" s="95"/>
      <c r="R18" s="53" t="str">
        <f t="shared" si="3"/>
        <v/>
      </c>
      <c r="S18" s="54" t="str">
        <f>IF(R18="","",IF(AND($P$5="なし",$S$5="なし"),VLOOKUP($B$6,'(参考)宿泊料等'!$B:$H,5,FALSE))+IF(AND($P$5="なし",$S$5="あり"),VLOOKUP($B$6,'(参考)宿泊料等'!$B:$H,6,FALSE))+IF(AND($P$5="あり",$S$5="なし"),VLOOKUP($B$6,'(参考)宿泊料等'!$B:$H,7,FALSE))+IF(AND($P$5="あり",$S$5="あり"),0))</f>
        <v/>
      </c>
      <c r="T18" s="59">
        <f t="shared" si="0"/>
        <v>0</v>
      </c>
      <c r="U18" s="60">
        <f t="shared" si="0"/>
        <v>0</v>
      </c>
      <c r="V18" s="60">
        <f t="shared" si="0"/>
        <v>0</v>
      </c>
      <c r="W18" s="53">
        <f t="shared" si="0"/>
        <v>0</v>
      </c>
      <c r="X18" s="53">
        <f t="shared" si="0"/>
        <v>0</v>
      </c>
      <c r="Y18" s="61">
        <f t="shared" si="0"/>
        <v>0</v>
      </c>
      <c r="Z18" s="60">
        <f t="shared" si="0"/>
        <v>0</v>
      </c>
      <c r="AA18" s="60" t="str">
        <f t="shared" si="0"/>
        <v/>
      </c>
      <c r="AB18" s="53" t="str">
        <f>IF(OR(H18="東京都特別区",H18="横浜市",H18="川崎市",H18="相模原市",H18="千葉市",H18="さいたま市",H18="名古屋市",H18="京都市",H18="大阪市",H18="堺市",H18="神戸市",H18="広島市",H18="福岡市"),IF(AA18=1,MIN(Q18,VLOOKUP($B$6,'(参考)宿泊料等'!$B:$E,3,FALSE)),""),IF(AA18=1,MIN(Q18,VLOOKUP($B$6,'(参考)宿泊料等'!$B:$E,4,FALSE)),""))</f>
        <v/>
      </c>
      <c r="AC18" s="60" t="str">
        <f t="shared" si="2"/>
        <v/>
      </c>
      <c r="AD18" s="54" t="str">
        <f>IF(AC18="","",IF(AND($AA$5="なし",$AD$5="なし"),VLOOKUP($B$6,'(参考)宿泊料等'!$B:$H,5,FALSE))+IF(AND($AA$5="なし",$AD$5="あり"),VLOOKUP($B$6,'(参考)宿泊料等'!$B:$H,6,FALSE))+IF(AND($AA$5="あり",$AD$5="なし"),VLOOKUP($B$6,'(参考)宿泊料等'!$B:$H,7,FALSE))+IF(AND($AA$5="あり",$AD$5="あり"),0))</f>
        <v/>
      </c>
    </row>
    <row r="19" spans="1:30" ht="30" customHeight="1">
      <c r="A19" s="82"/>
      <c r="B19" s="84"/>
      <c r="C19" s="57" t="s">
        <v>62</v>
      </c>
      <c r="D19" s="92"/>
      <c r="E19" s="93"/>
      <c r="F19" s="93"/>
      <c r="G19" s="93"/>
      <c r="H19" s="87"/>
      <c r="I19" s="94"/>
      <c r="J19" s="95"/>
      <c r="K19" s="95"/>
      <c r="L19" s="95"/>
      <c r="M19" s="95"/>
      <c r="N19" s="96"/>
      <c r="O19" s="95"/>
      <c r="P19" s="53" t="str">
        <f t="shared" si="1"/>
        <v/>
      </c>
      <c r="Q19" s="95"/>
      <c r="R19" s="53" t="str">
        <f t="shared" si="3"/>
        <v/>
      </c>
      <c r="S19" s="54" t="str">
        <f>IF(R19="","",IF(AND($P$5="なし",$S$5="なし"),VLOOKUP($B$6,'(参考)宿泊料等'!$B:$H,5,FALSE))+IF(AND($P$5="なし",$S$5="あり"),VLOOKUP($B$6,'(参考)宿泊料等'!$B:$H,6,FALSE))+IF(AND($P$5="あり",$S$5="なし"),VLOOKUP($B$6,'(参考)宿泊料等'!$B:$H,7,FALSE))+IF(AND($P$5="あり",$S$5="あり"),0))</f>
        <v/>
      </c>
      <c r="T19" s="59">
        <f t="shared" si="0"/>
        <v>0</v>
      </c>
      <c r="U19" s="60">
        <f t="shared" si="0"/>
        <v>0</v>
      </c>
      <c r="V19" s="60">
        <f t="shared" si="0"/>
        <v>0</v>
      </c>
      <c r="W19" s="53">
        <f t="shared" si="0"/>
        <v>0</v>
      </c>
      <c r="X19" s="53">
        <f t="shared" si="0"/>
        <v>0</v>
      </c>
      <c r="Y19" s="61">
        <f t="shared" si="0"/>
        <v>0</v>
      </c>
      <c r="Z19" s="60">
        <f t="shared" si="0"/>
        <v>0</v>
      </c>
      <c r="AA19" s="60" t="str">
        <f t="shared" si="0"/>
        <v/>
      </c>
      <c r="AB19" s="53" t="str">
        <f>IF(OR(H19="東京都特別区",H19="横浜市",H19="川崎市",H19="相模原市",H19="千葉市",H19="さいたま市",H19="名古屋市",H19="京都市",H19="大阪市",H19="堺市",H19="神戸市",H19="広島市",H19="福岡市"),IF(AA19=1,MIN(Q19,VLOOKUP($B$6,'(参考)宿泊料等'!$B:$E,3,FALSE)),""),IF(AA19=1,MIN(Q19,VLOOKUP($B$6,'(参考)宿泊料等'!$B:$E,4,FALSE)),""))</f>
        <v/>
      </c>
      <c r="AC19" s="60" t="str">
        <f t="shared" si="2"/>
        <v/>
      </c>
      <c r="AD19" s="54" t="str">
        <f>IF(AC19="","",IF(AND($AA$5="なし",$AD$5="なし"),VLOOKUP($B$6,'(参考)宿泊料等'!$B:$H,5,FALSE))+IF(AND($AA$5="なし",$AD$5="あり"),VLOOKUP($B$6,'(参考)宿泊料等'!$B:$H,6,FALSE))+IF(AND($AA$5="あり",$AD$5="なし"),VLOOKUP($B$6,'(参考)宿泊料等'!$B:$H,7,FALSE))+IF(AND($AA$5="あり",$AD$5="あり"),0))</f>
        <v/>
      </c>
    </row>
    <row r="20" spans="1:30" ht="30" customHeight="1">
      <c r="A20" s="82"/>
      <c r="B20" s="84"/>
      <c r="C20" s="57" t="s">
        <v>62</v>
      </c>
      <c r="D20" s="92"/>
      <c r="E20" s="93"/>
      <c r="F20" s="93"/>
      <c r="G20" s="93"/>
      <c r="H20" s="87"/>
      <c r="I20" s="94"/>
      <c r="J20" s="95"/>
      <c r="K20" s="95"/>
      <c r="L20" s="95"/>
      <c r="M20" s="95"/>
      <c r="N20" s="96"/>
      <c r="O20" s="95"/>
      <c r="P20" s="53" t="str">
        <f t="shared" si="1"/>
        <v/>
      </c>
      <c r="Q20" s="95"/>
      <c r="R20" s="53" t="str">
        <f t="shared" si="3"/>
        <v/>
      </c>
      <c r="S20" s="54" t="str">
        <f>IF(R20="","",IF(AND($P$5="なし",$S$5="なし"),VLOOKUP($B$6,'(参考)宿泊料等'!$B:$H,5,FALSE))+IF(AND($P$5="なし",$S$5="あり"),VLOOKUP($B$6,'(参考)宿泊料等'!$B:$H,6,FALSE))+IF(AND($P$5="あり",$S$5="なし"),VLOOKUP($B$6,'(参考)宿泊料等'!$B:$H,7,FALSE))+IF(AND($P$5="あり",$S$5="あり"),0))</f>
        <v/>
      </c>
      <c r="T20" s="59">
        <f t="shared" si="0"/>
        <v>0</v>
      </c>
      <c r="U20" s="60">
        <f t="shared" si="0"/>
        <v>0</v>
      </c>
      <c r="V20" s="60">
        <f t="shared" si="0"/>
        <v>0</v>
      </c>
      <c r="W20" s="53">
        <f t="shared" si="0"/>
        <v>0</v>
      </c>
      <c r="X20" s="53">
        <f t="shared" si="0"/>
        <v>0</v>
      </c>
      <c r="Y20" s="61">
        <f t="shared" si="0"/>
        <v>0</v>
      </c>
      <c r="Z20" s="60">
        <f t="shared" si="0"/>
        <v>0</v>
      </c>
      <c r="AA20" s="60" t="str">
        <f t="shared" si="0"/>
        <v/>
      </c>
      <c r="AB20" s="53" t="str">
        <f>IF(OR(H20="東京都特別区",H20="横浜市",H20="川崎市",H20="相模原市",H20="千葉市",H20="さいたま市",H20="名古屋市",H20="京都市",H20="大阪市",H20="堺市",H20="神戸市",H20="広島市",H20="福岡市"),IF(AA20=1,MIN(Q20,VLOOKUP($B$6,'(参考)宿泊料等'!$B:$E,3,FALSE)),""),IF(AA20=1,MIN(Q20,VLOOKUP($B$6,'(参考)宿泊料等'!$B:$E,4,FALSE)),""))</f>
        <v/>
      </c>
      <c r="AC20" s="60" t="str">
        <f t="shared" si="2"/>
        <v/>
      </c>
      <c r="AD20" s="54" t="str">
        <f>IF(AC20="","",IF(AND($AA$5="なし",$AD$5="なし"),VLOOKUP($B$6,'(参考)宿泊料等'!$B:$H,5,FALSE))+IF(AND($AA$5="なし",$AD$5="あり"),VLOOKUP($B$6,'(参考)宿泊料等'!$B:$H,6,FALSE))+IF(AND($AA$5="あり",$AD$5="なし"),VLOOKUP($B$6,'(参考)宿泊料等'!$B:$H,7,FALSE))+IF(AND($AA$5="あり",$AD$5="あり"),0))</f>
        <v/>
      </c>
    </row>
    <row r="21" spans="1:30" ht="30" customHeight="1">
      <c r="A21" s="82"/>
      <c r="B21" s="84"/>
      <c r="C21" s="57" t="s">
        <v>62</v>
      </c>
      <c r="D21" s="92"/>
      <c r="E21" s="93"/>
      <c r="F21" s="93"/>
      <c r="G21" s="93"/>
      <c r="H21" s="87"/>
      <c r="I21" s="94"/>
      <c r="J21" s="95"/>
      <c r="K21" s="95"/>
      <c r="L21" s="95"/>
      <c r="M21" s="95"/>
      <c r="N21" s="96"/>
      <c r="O21" s="95"/>
      <c r="P21" s="53" t="str">
        <f t="shared" si="1"/>
        <v/>
      </c>
      <c r="Q21" s="95"/>
      <c r="R21" s="53" t="str">
        <f t="shared" si="3"/>
        <v/>
      </c>
      <c r="S21" s="54" t="str">
        <f>IF(R21="","",IF(AND($P$5="なし",$S$5="なし"),VLOOKUP($B$6,'(参考)宿泊料等'!$B:$H,5,FALSE))+IF(AND($P$5="なし",$S$5="あり"),VLOOKUP($B$6,'(参考)宿泊料等'!$B:$H,6,FALSE))+IF(AND($P$5="あり",$S$5="なし"),VLOOKUP($B$6,'(参考)宿泊料等'!$B:$H,7,FALSE))+IF(AND($P$5="あり",$S$5="あり"),0))</f>
        <v/>
      </c>
      <c r="T21" s="59">
        <f t="shared" si="0"/>
        <v>0</v>
      </c>
      <c r="U21" s="60">
        <f t="shared" si="0"/>
        <v>0</v>
      </c>
      <c r="V21" s="60">
        <f t="shared" si="0"/>
        <v>0</v>
      </c>
      <c r="W21" s="53">
        <f t="shared" si="0"/>
        <v>0</v>
      </c>
      <c r="X21" s="53">
        <f t="shared" si="0"/>
        <v>0</v>
      </c>
      <c r="Y21" s="61">
        <f>N21</f>
        <v>0</v>
      </c>
      <c r="Z21" s="60">
        <f t="shared" si="0"/>
        <v>0</v>
      </c>
      <c r="AA21" s="60" t="str">
        <f>P21</f>
        <v/>
      </c>
      <c r="AB21" s="53" t="str">
        <f>IF(OR(H21="東京都特別区",H21="横浜市",H21="川崎市",H21="相模原市",H21="千葉市",H21="さいたま市",H21="名古屋市",H21="京都市",H21="大阪市",H21="堺市",H21="神戸市",H21="広島市",H21="福岡市"),IF(AA21=1,MIN(Q21,VLOOKUP($B$6,'(参考)宿泊料等'!$B:$E,3,FALSE)),""),IF(AA21=1,MIN(Q21,VLOOKUP($B$6,'(参考)宿泊料等'!$B:$E,4,FALSE)),""))</f>
        <v/>
      </c>
      <c r="AC21" s="60" t="str">
        <f t="shared" si="2"/>
        <v/>
      </c>
      <c r="AD21" s="54" t="str">
        <f>IF(AC21="","",IF(AND($AA$5="なし",$AD$5="なし"),VLOOKUP($B$6,'(参考)宿泊料等'!$B:$H,5,FALSE))+IF(AND($AA$5="なし",$AD$5="あり"),VLOOKUP($B$6,'(参考)宿泊料等'!$B:$H,6,FALSE))+IF(AND($AA$5="あり",$AD$5="なし"),VLOOKUP($B$6,'(参考)宿泊料等'!$B:$H,7,FALSE))+IF(AND($AA$5="あり",$AD$5="あり"),0))</f>
        <v/>
      </c>
    </row>
    <row r="22" spans="1:30" ht="30" customHeight="1">
      <c r="A22" s="82"/>
      <c r="B22" s="84"/>
      <c r="C22" s="57" t="s">
        <v>62</v>
      </c>
      <c r="D22" s="92"/>
      <c r="E22" s="93"/>
      <c r="F22" s="93"/>
      <c r="G22" s="93"/>
      <c r="H22" s="87"/>
      <c r="I22" s="94"/>
      <c r="J22" s="95"/>
      <c r="K22" s="95"/>
      <c r="L22" s="95"/>
      <c r="M22" s="95"/>
      <c r="N22" s="96"/>
      <c r="O22" s="95"/>
      <c r="P22" s="53" t="str">
        <f t="shared" si="1"/>
        <v/>
      </c>
      <c r="Q22" s="95"/>
      <c r="R22" s="53" t="str">
        <f t="shared" si="3"/>
        <v/>
      </c>
      <c r="S22" s="54" t="str">
        <f>IF(R22="","",IF(AND($P$5="なし",$S$5="なし"),VLOOKUP($B$6,'(参考)宿泊料等'!$B:$H,5,FALSE))+IF(AND($P$5="なし",$S$5="あり"),VLOOKUP($B$6,'(参考)宿泊料等'!$B:$H,6,FALSE))+IF(AND($P$5="あり",$S$5="なし"),VLOOKUP($B$6,'(参考)宿泊料等'!$B:$H,7,FALSE))+IF(AND($P$5="あり",$S$5="あり"),0))</f>
        <v/>
      </c>
      <c r="T22" s="59">
        <f t="shared" si="0"/>
        <v>0</v>
      </c>
      <c r="U22" s="60">
        <f t="shared" si="0"/>
        <v>0</v>
      </c>
      <c r="V22" s="60">
        <f t="shared" si="0"/>
        <v>0</v>
      </c>
      <c r="W22" s="53">
        <f t="shared" si="0"/>
        <v>0</v>
      </c>
      <c r="X22" s="53">
        <f t="shared" si="0"/>
        <v>0</v>
      </c>
      <c r="Y22" s="61">
        <f>N22</f>
        <v>0</v>
      </c>
      <c r="Z22" s="60">
        <f>O22</f>
        <v>0</v>
      </c>
      <c r="AA22" s="60" t="str">
        <f>P22</f>
        <v/>
      </c>
      <c r="AB22" s="53" t="str">
        <f>IF(OR(H22="東京都特別区",H22="横浜市",H22="川崎市",H22="相模原市",H22="千葉市",H22="さいたま市",H22="名古屋市",H22="京都市",H22="大阪市",H22="堺市",H22="神戸市",H22="広島市",H22="福岡市"),IF(AA22=1,MIN(Q22,VLOOKUP($B$6,'(参考)宿泊料等'!$B:$E,3,FALSE)),""),IF(AA22=1,MIN(Q22,VLOOKUP($B$6,'(参考)宿泊料等'!$B:$E,4,FALSE)),""))</f>
        <v/>
      </c>
      <c r="AC22" s="60" t="str">
        <f t="shared" si="2"/>
        <v/>
      </c>
      <c r="AD22" s="54" t="str">
        <f>IF(AC22="","",IF(AND($AA$5="なし",$AD$5="なし"),VLOOKUP($B$6,'(参考)宿泊料等'!$B:$H,5,FALSE))+IF(AND($AA$5="なし",$AD$5="あり"),VLOOKUP($B$6,'(参考)宿泊料等'!$B:$H,6,FALSE))+IF(AND($AA$5="あり",$AD$5="なし"),VLOOKUP($B$6,'(参考)宿泊料等'!$B:$H,7,FALSE))+IF(AND($AA$5="あり",$AD$5="あり"),0))</f>
        <v/>
      </c>
    </row>
    <row r="23" spans="1:30" ht="30" customHeight="1" thickBot="1">
      <c r="A23" s="82"/>
      <c r="B23" s="84"/>
      <c r="C23" s="57" t="s">
        <v>62</v>
      </c>
      <c r="D23" s="92"/>
      <c r="E23" s="93"/>
      <c r="F23" s="93"/>
      <c r="G23" s="93"/>
      <c r="H23" s="87"/>
      <c r="I23" s="94"/>
      <c r="J23" s="95"/>
      <c r="K23" s="95"/>
      <c r="L23" s="95"/>
      <c r="M23" s="95"/>
      <c r="N23" s="96"/>
      <c r="O23" s="95"/>
      <c r="P23" s="53" t="str">
        <f t="shared" si="1"/>
        <v/>
      </c>
      <c r="Q23" s="95"/>
      <c r="R23" s="53" t="str">
        <f t="shared" si="3"/>
        <v/>
      </c>
      <c r="S23" s="54" t="str">
        <f>IF(R23="","",IF(AND($P$5="なし",$S$5="なし"),VLOOKUP($B$6,'(参考)宿泊料等'!$B:$H,5,FALSE))+IF(AND($P$5="なし",$S$5="あり"),VLOOKUP($B$6,'(参考)宿泊料等'!$B:$H,6,FALSE))+IF(AND($P$5="あり",$S$5="なし"),VLOOKUP($B$6,'(参考)宿泊料等'!$B:$H,7,FALSE))+IF(AND($P$5="あり",$S$5="あり"),0))</f>
        <v/>
      </c>
      <c r="T23" s="59">
        <f t="shared" si="0"/>
        <v>0</v>
      </c>
      <c r="U23" s="60">
        <f t="shared" si="0"/>
        <v>0</v>
      </c>
      <c r="V23" s="60">
        <f t="shared" si="0"/>
        <v>0</v>
      </c>
      <c r="W23" s="53">
        <f t="shared" si="0"/>
        <v>0</v>
      </c>
      <c r="X23" s="53">
        <f t="shared" si="0"/>
        <v>0</v>
      </c>
      <c r="Y23" s="61">
        <f>N23</f>
        <v>0</v>
      </c>
      <c r="Z23" s="60">
        <f>O23</f>
        <v>0</v>
      </c>
      <c r="AA23" s="60" t="str">
        <f>P23</f>
        <v/>
      </c>
      <c r="AB23" s="53" t="str">
        <f>IF(OR(H23="東京都特別区",H23="横浜市",H23="川崎市",H23="相模原市",H23="千葉市",H23="さいたま市",H23="名古屋市",H23="京都市",H23="大阪市",H23="堺市",H23="神戸市",H23="広島市",H23="福岡市"),IF(AA23=1,MIN(Q23,VLOOKUP($B$6,'(参考)宿泊料等'!$B:$E,3,FALSE)),""),IF(AA23=1,MIN(Q23,VLOOKUP($B$6,'(参考)宿泊料等'!$B:$E,4,FALSE)),""))</f>
        <v/>
      </c>
      <c r="AC23" s="60" t="str">
        <f t="shared" si="2"/>
        <v/>
      </c>
      <c r="AD23" s="54" t="str">
        <f>IF(AC23="","",IF(AND($AA$5="なし",$AD$5="なし"),VLOOKUP($B$6,'(参考)宿泊料等'!$B:$H,5,FALSE))+IF(AND($AA$5="なし",$AD$5="あり"),VLOOKUP($B$6,'(参考)宿泊料等'!$B:$H,6,FALSE))+IF(AND($AA$5="あり",$AD$5="なし"),VLOOKUP($B$6,'(参考)宿泊料等'!$B:$H,7,FALSE))+IF(AND($AA$5="あり",$AD$5="あり"),0))</f>
        <v/>
      </c>
    </row>
    <row r="24" spans="1:30" ht="30" customHeight="1" thickBot="1">
      <c r="A24" s="157" t="s">
        <v>81</v>
      </c>
      <c r="B24" s="158"/>
      <c r="C24" s="158"/>
      <c r="D24" s="158"/>
      <c r="E24" s="158"/>
      <c r="F24" s="158"/>
      <c r="G24" s="158"/>
      <c r="H24" s="158"/>
      <c r="I24" s="62">
        <f t="shared" ref="I24:AD24" si="4">SUM(I9:I23)</f>
        <v>0</v>
      </c>
      <c r="J24" s="63">
        <f t="shared" si="4"/>
        <v>0</v>
      </c>
      <c r="K24" s="64">
        <f t="shared" si="4"/>
        <v>0</v>
      </c>
      <c r="L24" s="65">
        <f t="shared" si="4"/>
        <v>0</v>
      </c>
      <c r="M24" s="63">
        <f t="shared" si="4"/>
        <v>0</v>
      </c>
      <c r="N24" s="65">
        <f t="shared" si="4"/>
        <v>0</v>
      </c>
      <c r="O24" s="63">
        <f t="shared" si="4"/>
        <v>0</v>
      </c>
      <c r="P24" s="63">
        <f t="shared" si="4"/>
        <v>0</v>
      </c>
      <c r="Q24" s="63">
        <f t="shared" si="4"/>
        <v>0</v>
      </c>
      <c r="R24" s="63">
        <f t="shared" si="4"/>
        <v>0</v>
      </c>
      <c r="S24" s="63">
        <f t="shared" si="4"/>
        <v>0</v>
      </c>
      <c r="T24" s="66">
        <f t="shared" si="4"/>
        <v>0</v>
      </c>
      <c r="U24" s="67">
        <f t="shared" si="4"/>
        <v>0</v>
      </c>
      <c r="V24" s="67">
        <f t="shared" si="4"/>
        <v>0</v>
      </c>
      <c r="W24" s="67">
        <f t="shared" si="4"/>
        <v>0</v>
      </c>
      <c r="X24" s="67">
        <f t="shared" si="4"/>
        <v>0</v>
      </c>
      <c r="Y24" s="68">
        <f t="shared" si="4"/>
        <v>0</v>
      </c>
      <c r="Z24" s="67">
        <f t="shared" si="4"/>
        <v>0</v>
      </c>
      <c r="AA24" s="67">
        <f t="shared" si="4"/>
        <v>0</v>
      </c>
      <c r="AB24" s="67">
        <f t="shared" si="4"/>
        <v>0</v>
      </c>
      <c r="AC24" s="67">
        <f t="shared" si="4"/>
        <v>0</v>
      </c>
      <c r="AD24" s="69">
        <f t="shared" si="4"/>
        <v>0</v>
      </c>
    </row>
    <row r="25" spans="1:30" ht="16.5" thickBot="1">
      <c r="C25" s="12"/>
      <c r="H25" s="12"/>
      <c r="O25" s="70"/>
      <c r="P25" s="70"/>
      <c r="Q25" s="70"/>
      <c r="R25" s="70"/>
      <c r="S25" s="70"/>
      <c r="T25" s="70"/>
      <c r="U25" s="70"/>
      <c r="V25" s="70"/>
      <c r="W25" s="70"/>
      <c r="X25" s="70"/>
      <c r="Y25" s="70"/>
      <c r="Z25" s="70"/>
      <c r="AA25" s="70"/>
      <c r="AB25" s="70"/>
      <c r="AC25" s="70"/>
      <c r="AD25" s="70"/>
    </row>
    <row r="26" spans="1:30" ht="30" customHeight="1" thickBot="1">
      <c r="H26" s="71"/>
      <c r="I26" s="159" t="s">
        <v>40</v>
      </c>
      <c r="J26" s="153"/>
      <c r="K26" s="153"/>
      <c r="L26" s="153"/>
      <c r="M26" s="153"/>
      <c r="N26" s="153"/>
      <c r="O26" s="154">
        <f>SUM(K5,J24,K24,M24,O24,Q24,S24)</f>
        <v>0</v>
      </c>
      <c r="P26" s="155"/>
      <c r="Q26" s="155"/>
      <c r="R26" s="155"/>
      <c r="S26" s="156"/>
      <c r="T26" s="152" t="s">
        <v>82</v>
      </c>
      <c r="U26" s="153"/>
      <c r="V26" s="153"/>
      <c r="W26" s="153"/>
      <c r="X26" s="153"/>
      <c r="Y26" s="153"/>
      <c r="Z26" s="154">
        <f>SUM(V5,U24,V24,X24,Z24,AB24,AD24)</f>
        <v>0</v>
      </c>
      <c r="AA26" s="155"/>
      <c r="AB26" s="155"/>
      <c r="AC26" s="155"/>
      <c r="AD26" s="156"/>
    </row>
    <row r="27" spans="1:30" ht="30" customHeight="1" thickBot="1">
      <c r="A27" s="160" t="s">
        <v>83</v>
      </c>
      <c r="B27" s="160"/>
      <c r="C27" s="160"/>
      <c r="D27" s="160"/>
      <c r="E27" s="160"/>
      <c r="F27" s="160"/>
      <c r="G27" s="160"/>
      <c r="H27" s="160"/>
      <c r="I27" s="161"/>
      <c r="J27" s="161"/>
      <c r="K27" s="161"/>
      <c r="L27" s="161"/>
      <c r="M27" s="161"/>
      <c r="N27" s="161"/>
      <c r="O27" s="72"/>
      <c r="P27" s="72"/>
      <c r="Q27" s="72"/>
      <c r="R27" s="72"/>
      <c r="S27" s="72"/>
      <c r="T27" s="152" t="s">
        <v>84</v>
      </c>
      <c r="U27" s="153"/>
      <c r="V27" s="153"/>
      <c r="W27" s="153"/>
      <c r="X27" s="153"/>
      <c r="Y27" s="153"/>
      <c r="Z27" s="154">
        <f>O26-Z26</f>
        <v>0</v>
      </c>
      <c r="AA27" s="155"/>
      <c r="AB27" s="155"/>
      <c r="AC27" s="155"/>
      <c r="AD27" s="156"/>
    </row>
  </sheetData>
  <sheetProtection sheet="1" selectLockedCells="1"/>
  <mergeCells count="34">
    <mergeCell ref="A1:F1"/>
    <mergeCell ref="Y1:AD1"/>
    <mergeCell ref="E2:F2"/>
    <mergeCell ref="A3:AD3"/>
    <mergeCell ref="I4:S4"/>
    <mergeCell ref="T4:AD4"/>
    <mergeCell ref="V5:X5"/>
    <mergeCell ref="Y5:Z5"/>
    <mergeCell ref="AB5:AC5"/>
    <mergeCell ref="B6:D6"/>
    <mergeCell ref="I6:K6"/>
    <mergeCell ref="L6:M6"/>
    <mergeCell ref="N6:O6"/>
    <mergeCell ref="P6:Q6"/>
    <mergeCell ref="R6:S6"/>
    <mergeCell ref="T6:V6"/>
    <mergeCell ref="B5:D5"/>
    <mergeCell ref="I5:J5"/>
    <mergeCell ref="K5:M5"/>
    <mergeCell ref="N5:O5"/>
    <mergeCell ref="Q5:R5"/>
    <mergeCell ref="T5:U5"/>
    <mergeCell ref="A27:N27"/>
    <mergeCell ref="T27:Y27"/>
    <mergeCell ref="Z27:AD27"/>
    <mergeCell ref="W6:X6"/>
    <mergeCell ref="Y6:Z6"/>
    <mergeCell ref="AA6:AB6"/>
    <mergeCell ref="AC6:AD6"/>
    <mergeCell ref="A24:H24"/>
    <mergeCell ref="I26:N26"/>
    <mergeCell ref="O26:S26"/>
    <mergeCell ref="T26:Y26"/>
    <mergeCell ref="Z26:AD26"/>
  </mergeCells>
  <phoneticPr fontId="4"/>
  <conditionalFormatting sqref="K5:M5 P5 S5 A9:B23 D9:O23 Q9:Q23">
    <cfRule type="containsBlanks" dxfId="0" priority="1">
      <formula>LEN(TRIM(A5))=0</formula>
    </cfRule>
  </conditionalFormatting>
  <dataValidations count="1">
    <dataValidation type="list" allowBlank="1" showInputMessage="1" showErrorMessage="1" sqref="S5 P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'(参考)宿泊料等'!$I$2:$I$15</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499984740745262"/>
    <pageSetUpPr fitToPage="1"/>
  </sheetPr>
  <dimension ref="A1:L25"/>
  <sheetViews>
    <sheetView view="pageBreakPreview" zoomScaleNormal="100" zoomScaleSheetLayoutView="100" workbookViewId="0">
      <selection activeCell="K17" sqref="K17"/>
    </sheetView>
  </sheetViews>
  <sheetFormatPr defaultColWidth="9" defaultRowHeight="18.75"/>
  <cols>
    <col min="1" max="1" width="9" style="2" bestFit="1" customWidth="1"/>
    <col min="2" max="2" width="25.42578125" style="2" bestFit="1" customWidth="1"/>
    <col min="3" max="3" width="5.28515625" style="10" bestFit="1" customWidth="1"/>
    <col min="4" max="5" width="7.140625" style="2" bestFit="1" customWidth="1"/>
    <col min="6" max="8" width="6.140625" style="2" bestFit="1" customWidth="1"/>
    <col min="9" max="9" width="13" style="2" bestFit="1" customWidth="1"/>
    <col min="10" max="16384" width="9" style="2"/>
  </cols>
  <sheetData>
    <row r="1" spans="1:12">
      <c r="A1" s="189" t="s">
        <v>91</v>
      </c>
      <c r="B1" s="189" t="s">
        <v>92</v>
      </c>
      <c r="C1" s="189" t="s">
        <v>93</v>
      </c>
      <c r="D1" s="188" t="s">
        <v>94</v>
      </c>
      <c r="E1" s="188"/>
      <c r="F1" s="188" t="s">
        <v>59</v>
      </c>
      <c r="G1" s="188"/>
      <c r="H1" s="188"/>
      <c r="I1" s="1" t="s">
        <v>95</v>
      </c>
    </row>
    <row r="2" spans="1:12">
      <c r="A2" s="189"/>
      <c r="B2" s="189"/>
      <c r="C2" s="189"/>
      <c r="D2" s="1" t="s">
        <v>95</v>
      </c>
      <c r="E2" s="1" t="s">
        <v>96</v>
      </c>
      <c r="F2" s="1" t="s">
        <v>81</v>
      </c>
      <c r="G2" s="1" t="s">
        <v>75</v>
      </c>
      <c r="H2" s="1" t="s">
        <v>97</v>
      </c>
      <c r="I2" s="1" t="s">
        <v>98</v>
      </c>
    </row>
    <row r="3" spans="1:12">
      <c r="A3" s="189" t="s">
        <v>99</v>
      </c>
      <c r="B3" s="3" t="s">
        <v>24</v>
      </c>
      <c r="C3" s="1" t="s">
        <v>100</v>
      </c>
      <c r="D3" s="4">
        <v>14800</v>
      </c>
      <c r="E3" s="4">
        <v>13300</v>
      </c>
      <c r="F3" s="4">
        <f>G3+H3</f>
        <v>3000</v>
      </c>
      <c r="G3" s="4">
        <v>2000</v>
      </c>
      <c r="H3" s="4">
        <v>1000</v>
      </c>
      <c r="I3" s="1" t="s">
        <v>101</v>
      </c>
      <c r="J3" s="5"/>
      <c r="K3" s="6"/>
      <c r="L3" s="5"/>
    </row>
    <row r="4" spans="1:12">
      <c r="A4" s="189"/>
      <c r="B4" s="3" t="s">
        <v>102</v>
      </c>
      <c r="C4" s="1" t="s">
        <v>100</v>
      </c>
      <c r="D4" s="4">
        <v>14800</v>
      </c>
      <c r="E4" s="4">
        <v>13300</v>
      </c>
      <c r="F4" s="4">
        <f t="shared" ref="F4:F25" si="0">G4+H4</f>
        <v>3000</v>
      </c>
      <c r="G4" s="4">
        <v>2000</v>
      </c>
      <c r="H4" s="4">
        <v>1000</v>
      </c>
      <c r="I4" s="1" t="s">
        <v>103</v>
      </c>
      <c r="J4" s="5"/>
      <c r="K4" s="6"/>
      <c r="L4" s="5"/>
    </row>
    <row r="5" spans="1:12">
      <c r="A5" s="189"/>
      <c r="B5" s="3" t="s">
        <v>104</v>
      </c>
      <c r="C5" s="1" t="s">
        <v>100</v>
      </c>
      <c r="D5" s="4">
        <v>14800</v>
      </c>
      <c r="E5" s="4">
        <v>13300</v>
      </c>
      <c r="F5" s="4">
        <f t="shared" si="0"/>
        <v>3000</v>
      </c>
      <c r="G5" s="4">
        <v>2000</v>
      </c>
      <c r="H5" s="4">
        <v>1000</v>
      </c>
      <c r="I5" s="1" t="s">
        <v>105</v>
      </c>
      <c r="J5" s="5"/>
      <c r="K5" s="6"/>
      <c r="L5" s="5"/>
    </row>
    <row r="6" spans="1:12">
      <c r="A6" s="189"/>
      <c r="B6" s="3" t="s">
        <v>106</v>
      </c>
      <c r="C6" s="1" t="s">
        <v>100</v>
      </c>
      <c r="D6" s="4">
        <v>14800</v>
      </c>
      <c r="E6" s="4">
        <v>13300</v>
      </c>
      <c r="F6" s="4">
        <f t="shared" si="0"/>
        <v>3000</v>
      </c>
      <c r="G6" s="4">
        <v>2000</v>
      </c>
      <c r="H6" s="4">
        <v>1000</v>
      </c>
      <c r="I6" s="1" t="s">
        <v>107</v>
      </c>
      <c r="J6" s="5"/>
      <c r="K6" s="6"/>
      <c r="L6" s="5"/>
    </row>
    <row r="7" spans="1:12">
      <c r="A7" s="189"/>
      <c r="B7" s="3" t="s">
        <v>108</v>
      </c>
      <c r="C7" s="1" t="s">
        <v>100</v>
      </c>
      <c r="D7" s="4">
        <v>14800</v>
      </c>
      <c r="E7" s="4">
        <v>13300</v>
      </c>
      <c r="F7" s="4">
        <f t="shared" si="0"/>
        <v>3000</v>
      </c>
      <c r="G7" s="4">
        <v>2000</v>
      </c>
      <c r="H7" s="4">
        <v>1000</v>
      </c>
      <c r="I7" s="1" t="s">
        <v>109</v>
      </c>
      <c r="J7" s="5"/>
      <c r="K7" s="6"/>
      <c r="L7" s="5"/>
    </row>
    <row r="8" spans="1:12">
      <c r="A8" s="189"/>
      <c r="B8" s="3" t="s">
        <v>110</v>
      </c>
      <c r="C8" s="1" t="s">
        <v>100</v>
      </c>
      <c r="D8" s="4">
        <v>14800</v>
      </c>
      <c r="E8" s="4">
        <v>13300</v>
      </c>
      <c r="F8" s="4">
        <f t="shared" si="0"/>
        <v>3000</v>
      </c>
      <c r="G8" s="4">
        <v>2000</v>
      </c>
      <c r="H8" s="4">
        <v>1000</v>
      </c>
      <c r="I8" s="1" t="s">
        <v>111</v>
      </c>
      <c r="J8" s="5"/>
      <c r="K8" s="6"/>
      <c r="L8" s="5"/>
    </row>
    <row r="9" spans="1:12">
      <c r="A9" s="190" t="s">
        <v>112</v>
      </c>
      <c r="B9" s="7" t="s">
        <v>113</v>
      </c>
      <c r="C9" s="8" t="s">
        <v>114</v>
      </c>
      <c r="D9" s="9">
        <v>13100</v>
      </c>
      <c r="E9" s="9">
        <v>11800</v>
      </c>
      <c r="F9" s="9">
        <f t="shared" si="0"/>
        <v>2600</v>
      </c>
      <c r="G9" s="9">
        <v>1700</v>
      </c>
      <c r="H9" s="9">
        <v>900</v>
      </c>
      <c r="I9" s="1" t="s">
        <v>115</v>
      </c>
      <c r="J9" s="5"/>
      <c r="K9" s="6"/>
      <c r="L9" s="5"/>
    </row>
    <row r="10" spans="1:12">
      <c r="A10" s="190"/>
      <c r="B10" s="7" t="s">
        <v>116</v>
      </c>
      <c r="C10" s="8" t="s">
        <v>114</v>
      </c>
      <c r="D10" s="9">
        <v>13100</v>
      </c>
      <c r="E10" s="9">
        <v>11800</v>
      </c>
      <c r="F10" s="9">
        <f t="shared" si="0"/>
        <v>2600</v>
      </c>
      <c r="G10" s="9">
        <v>1700</v>
      </c>
      <c r="H10" s="9">
        <v>900</v>
      </c>
      <c r="I10" s="1" t="s">
        <v>117</v>
      </c>
      <c r="J10" s="5"/>
      <c r="K10" s="6"/>
      <c r="L10" s="5"/>
    </row>
    <row r="11" spans="1:12">
      <c r="A11" s="190"/>
      <c r="B11" s="7" t="s">
        <v>118</v>
      </c>
      <c r="C11" s="8" t="s">
        <v>114</v>
      </c>
      <c r="D11" s="9">
        <v>13100</v>
      </c>
      <c r="E11" s="9">
        <v>11800</v>
      </c>
      <c r="F11" s="9">
        <f t="shared" si="0"/>
        <v>2600</v>
      </c>
      <c r="G11" s="9">
        <v>1700</v>
      </c>
      <c r="H11" s="9">
        <v>900</v>
      </c>
      <c r="I11" s="1" t="s">
        <v>119</v>
      </c>
      <c r="J11" s="5"/>
      <c r="K11" s="6"/>
      <c r="L11" s="5"/>
    </row>
    <row r="12" spans="1:12">
      <c r="A12" s="190"/>
      <c r="B12" s="7" t="s">
        <v>120</v>
      </c>
      <c r="C12" s="8" t="s">
        <v>114</v>
      </c>
      <c r="D12" s="9">
        <v>13100</v>
      </c>
      <c r="E12" s="9">
        <v>11800</v>
      </c>
      <c r="F12" s="9">
        <f t="shared" si="0"/>
        <v>2600</v>
      </c>
      <c r="G12" s="9">
        <v>1700</v>
      </c>
      <c r="H12" s="9">
        <v>900</v>
      </c>
      <c r="I12" s="1" t="s">
        <v>121</v>
      </c>
      <c r="J12" s="5"/>
      <c r="K12" s="6"/>
      <c r="L12" s="5"/>
    </row>
    <row r="13" spans="1:12">
      <c r="A13" s="190"/>
      <c r="B13" s="7" t="s">
        <v>122</v>
      </c>
      <c r="C13" s="8" t="s">
        <v>114</v>
      </c>
      <c r="D13" s="9">
        <v>13100</v>
      </c>
      <c r="E13" s="9">
        <v>11800</v>
      </c>
      <c r="F13" s="9">
        <f t="shared" si="0"/>
        <v>2600</v>
      </c>
      <c r="G13" s="9">
        <v>1700</v>
      </c>
      <c r="H13" s="9">
        <v>900</v>
      </c>
      <c r="I13" s="1" t="s">
        <v>123</v>
      </c>
      <c r="J13" s="5"/>
      <c r="K13" s="6"/>
      <c r="L13" s="5"/>
    </row>
    <row r="14" spans="1:12">
      <c r="A14" s="190"/>
      <c r="B14" s="7" t="s">
        <v>124</v>
      </c>
      <c r="C14" s="8" t="s">
        <v>114</v>
      </c>
      <c r="D14" s="9">
        <v>13100</v>
      </c>
      <c r="E14" s="9">
        <v>11800</v>
      </c>
      <c r="F14" s="9">
        <f t="shared" si="0"/>
        <v>2600</v>
      </c>
      <c r="G14" s="9">
        <v>1700</v>
      </c>
      <c r="H14" s="9">
        <v>900</v>
      </c>
      <c r="I14" s="1" t="s">
        <v>125</v>
      </c>
      <c r="J14" s="5"/>
      <c r="K14" s="6"/>
      <c r="L14" s="5"/>
    </row>
    <row r="15" spans="1:12">
      <c r="A15" s="190"/>
      <c r="B15" s="7" t="s">
        <v>126</v>
      </c>
      <c r="C15" s="8" t="s">
        <v>114</v>
      </c>
      <c r="D15" s="9">
        <v>13100</v>
      </c>
      <c r="E15" s="9">
        <v>11800</v>
      </c>
      <c r="F15" s="9">
        <f t="shared" si="0"/>
        <v>2600</v>
      </c>
      <c r="G15" s="9">
        <v>1700</v>
      </c>
      <c r="H15" s="9">
        <v>900</v>
      </c>
      <c r="I15" s="11" t="s">
        <v>127</v>
      </c>
      <c r="J15" s="5"/>
      <c r="K15" s="6"/>
      <c r="L15" s="5"/>
    </row>
    <row r="16" spans="1:12">
      <c r="A16" s="191" t="s">
        <v>128</v>
      </c>
      <c r="B16" s="3" t="s">
        <v>129</v>
      </c>
      <c r="C16" s="1" t="s">
        <v>130</v>
      </c>
      <c r="D16" s="4">
        <v>10900</v>
      </c>
      <c r="E16" s="4">
        <v>9800</v>
      </c>
      <c r="F16" s="4">
        <f t="shared" si="0"/>
        <v>2200</v>
      </c>
      <c r="G16" s="4">
        <v>1500</v>
      </c>
      <c r="H16" s="4">
        <v>700</v>
      </c>
      <c r="J16" s="5"/>
      <c r="K16" s="6"/>
      <c r="L16" s="5"/>
    </row>
    <row r="17" spans="1:12">
      <c r="A17" s="189"/>
      <c r="B17" s="3" t="s">
        <v>20</v>
      </c>
      <c r="C17" s="1" t="s">
        <v>130</v>
      </c>
      <c r="D17" s="4">
        <v>10900</v>
      </c>
      <c r="E17" s="4">
        <v>9800</v>
      </c>
      <c r="F17" s="4">
        <f t="shared" si="0"/>
        <v>2200</v>
      </c>
      <c r="G17" s="4">
        <v>1500</v>
      </c>
      <c r="H17" s="4">
        <v>700</v>
      </c>
      <c r="J17" s="5"/>
      <c r="K17" s="6"/>
      <c r="L17" s="5"/>
    </row>
    <row r="18" spans="1:12">
      <c r="A18" s="189"/>
      <c r="B18" s="3" t="s">
        <v>131</v>
      </c>
      <c r="C18" s="1" t="s">
        <v>130</v>
      </c>
      <c r="D18" s="4">
        <v>10900</v>
      </c>
      <c r="E18" s="4">
        <v>9800</v>
      </c>
      <c r="F18" s="4">
        <f t="shared" si="0"/>
        <v>2200</v>
      </c>
      <c r="G18" s="4">
        <v>1500</v>
      </c>
      <c r="H18" s="4">
        <v>700</v>
      </c>
      <c r="J18" s="5"/>
      <c r="K18" s="6"/>
      <c r="L18" s="5"/>
    </row>
    <row r="19" spans="1:12">
      <c r="A19" s="189"/>
      <c r="B19" s="3" t="s">
        <v>132</v>
      </c>
      <c r="C19" s="1" t="s">
        <v>130</v>
      </c>
      <c r="D19" s="4">
        <v>10900</v>
      </c>
      <c r="E19" s="4">
        <v>9800</v>
      </c>
      <c r="F19" s="4">
        <f t="shared" si="0"/>
        <v>2200</v>
      </c>
      <c r="G19" s="4">
        <v>1500</v>
      </c>
      <c r="H19" s="4">
        <v>700</v>
      </c>
      <c r="J19" s="5"/>
      <c r="K19" s="6"/>
      <c r="L19" s="5"/>
    </row>
    <row r="20" spans="1:12">
      <c r="A20" s="189"/>
      <c r="B20" s="3" t="s">
        <v>133</v>
      </c>
      <c r="C20" s="1" t="s">
        <v>130</v>
      </c>
      <c r="D20" s="4">
        <v>10900</v>
      </c>
      <c r="E20" s="4">
        <v>9800</v>
      </c>
      <c r="F20" s="4">
        <f t="shared" si="0"/>
        <v>2200</v>
      </c>
      <c r="G20" s="4">
        <v>1500</v>
      </c>
      <c r="H20" s="4">
        <v>700</v>
      </c>
      <c r="J20" s="5"/>
      <c r="K20" s="6"/>
      <c r="L20" s="5"/>
    </row>
    <row r="21" spans="1:12">
      <c r="A21" s="189"/>
      <c r="B21" s="3" t="s">
        <v>134</v>
      </c>
      <c r="C21" s="1" t="s">
        <v>130</v>
      </c>
      <c r="D21" s="4">
        <v>10900</v>
      </c>
      <c r="E21" s="4">
        <v>9800</v>
      </c>
      <c r="F21" s="4">
        <f t="shared" si="0"/>
        <v>2200</v>
      </c>
      <c r="G21" s="4">
        <v>1500</v>
      </c>
      <c r="H21" s="4">
        <v>700</v>
      </c>
      <c r="J21" s="5"/>
      <c r="K21" s="6"/>
      <c r="L21" s="5"/>
    </row>
    <row r="22" spans="1:12">
      <c r="A22" s="190" t="s">
        <v>135</v>
      </c>
      <c r="B22" s="7" t="s">
        <v>136</v>
      </c>
      <c r="C22" s="8" t="s">
        <v>137</v>
      </c>
      <c r="D22" s="9">
        <v>8700</v>
      </c>
      <c r="E22" s="9">
        <v>7800</v>
      </c>
      <c r="F22" s="9">
        <f t="shared" si="0"/>
        <v>1700</v>
      </c>
      <c r="G22" s="9">
        <v>1100</v>
      </c>
      <c r="H22" s="9">
        <v>600</v>
      </c>
      <c r="J22" s="5"/>
      <c r="K22" s="6"/>
      <c r="L22" s="5"/>
    </row>
    <row r="23" spans="1:12">
      <c r="A23" s="190"/>
      <c r="B23" s="7" t="s">
        <v>138</v>
      </c>
      <c r="C23" s="8" t="s">
        <v>137</v>
      </c>
      <c r="D23" s="9">
        <v>8700</v>
      </c>
      <c r="E23" s="9">
        <v>7800</v>
      </c>
      <c r="F23" s="9">
        <f t="shared" ref="F23" si="1">G23+H23</f>
        <v>1700</v>
      </c>
      <c r="G23" s="9">
        <v>1100</v>
      </c>
      <c r="H23" s="9">
        <v>600</v>
      </c>
      <c r="J23" s="5"/>
      <c r="K23" s="6"/>
      <c r="L23" s="5"/>
    </row>
    <row r="24" spans="1:12">
      <c r="A24" s="190"/>
      <c r="B24" s="7" t="s">
        <v>139</v>
      </c>
      <c r="C24" s="8" t="s">
        <v>137</v>
      </c>
      <c r="D24" s="9">
        <v>8700</v>
      </c>
      <c r="E24" s="9">
        <v>7800</v>
      </c>
      <c r="F24" s="9">
        <f t="shared" si="0"/>
        <v>1700</v>
      </c>
      <c r="G24" s="9">
        <v>1100</v>
      </c>
      <c r="H24" s="9">
        <v>600</v>
      </c>
      <c r="J24" s="5"/>
      <c r="K24" s="6"/>
      <c r="L24" s="5"/>
    </row>
    <row r="25" spans="1:12">
      <c r="A25" s="190"/>
      <c r="B25" s="7" t="s">
        <v>140</v>
      </c>
      <c r="C25" s="8" t="s">
        <v>137</v>
      </c>
      <c r="D25" s="9">
        <v>8700</v>
      </c>
      <c r="E25" s="9">
        <v>7800</v>
      </c>
      <c r="F25" s="9">
        <f t="shared" si="0"/>
        <v>1700</v>
      </c>
      <c r="G25" s="9">
        <v>1100</v>
      </c>
      <c r="H25" s="9">
        <v>600</v>
      </c>
      <c r="J25" s="5"/>
      <c r="K25" s="6"/>
      <c r="L25" s="5"/>
    </row>
  </sheetData>
  <sheetProtection sheet="1" selectLockedCells="1"/>
  <mergeCells count="9">
    <mergeCell ref="F1:H1"/>
    <mergeCell ref="A1:A2"/>
    <mergeCell ref="B1:B2"/>
    <mergeCell ref="C1:C2"/>
    <mergeCell ref="A22:A25"/>
    <mergeCell ref="D1:E1"/>
    <mergeCell ref="A3:A8"/>
    <mergeCell ref="A9:A15"/>
    <mergeCell ref="A16:A21"/>
  </mergeCells>
  <phoneticPr fontId="4"/>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2024-12-19T04:09:05Z</dcterms:modified>
  <cp:category/>
  <cp:contentStatus/>
</cp:coreProperties>
</file>