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codeName="ThisWorkbook" defaultThemeVersion="124226"/>
  <mc:AlternateContent xmlns:mc="http://schemas.openxmlformats.org/markup-compatibility/2006">
    <mc:Choice Requires="x15">
      <x15ac:absPath xmlns:x15ac="http://schemas.microsoft.com/office/spreadsheetml/2010/11/ac" url="C:\Users\user\Desktop\R6実績案\"/>
    </mc:Choice>
  </mc:AlternateContent>
  <xr:revisionPtr revIDLastSave="0" documentId="13_ncr:1_{1DCB2093-F672-45C3-8911-56F5BC3BC6FE}" xr6:coauthVersionLast="47" xr6:coauthVersionMax="47" xr10:uidLastSave="{00000000-0000-0000-0000-000000000000}"/>
  <bookViews>
    <workbookView xWindow="0" yWindow="0" windowWidth="20490" windowHeight="7455" tabRatio="929" firstSheet="2" activeTab="2" xr2:uid="{00000000-000D-0000-FFFF-FFFF00000000}"/>
  </bookViews>
  <sheets>
    <sheet name="&lt;見本&gt;報告書(車)" sheetId="10" r:id="rId1"/>
    <sheet name="&lt;見本&gt;行程表及び旅費積算書(車)" sheetId="11" r:id="rId2"/>
    <sheet name="報告書(車)" sheetId="12" r:id="rId3"/>
    <sheet name="A(車)" sheetId="13" r:id="rId4"/>
    <sheet name="B(車)" sheetId="14" r:id="rId5"/>
    <sheet name="C(車)" sheetId="15" r:id="rId6"/>
    <sheet name="(参考)宿泊料等" sheetId="4" r:id="rId7"/>
  </sheets>
  <definedNames>
    <definedName name="_xlnm.Print_Area" localSheetId="1">'&lt;見本&gt;行程表及び旅費積算書(車)'!$A$1:$Q$27</definedName>
    <definedName name="_xlnm.Print_Area" localSheetId="0">'&lt;見本&gt;報告書(車)'!$A$1:$AI$40</definedName>
    <definedName name="_xlnm.Print_Area" localSheetId="3">'A(車)'!$A$1:$Q$49</definedName>
    <definedName name="_xlnm.Print_Area" localSheetId="4">'B(車)'!$A$1:$Q$49</definedName>
    <definedName name="_xlnm.Print_Area" localSheetId="5">'C(車)'!$A$1:$Q$49</definedName>
    <definedName name="_xlnm.Print_Area" localSheetId="2">'報告書(車)'!$A$1:$AI$40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11" l="1"/>
  <c r="N23" i="15" l="1"/>
  <c r="M23" i="15"/>
  <c r="J23" i="15"/>
  <c r="M5" i="15" s="1"/>
  <c r="Q22" i="15"/>
  <c r="L22" i="15"/>
  <c r="O22" i="15" s="1"/>
  <c r="P22" i="15" s="1"/>
  <c r="Q21" i="15"/>
  <c r="L21" i="15"/>
  <c r="O21" i="15" s="1"/>
  <c r="P21" i="15" s="1"/>
  <c r="Q20" i="15"/>
  <c r="L20" i="15"/>
  <c r="O20" i="15" s="1"/>
  <c r="P20" i="15" s="1"/>
  <c r="Q19" i="15"/>
  <c r="L19" i="15"/>
  <c r="O19" i="15" s="1"/>
  <c r="P19" i="15" s="1"/>
  <c r="Q18" i="15"/>
  <c r="L18" i="15"/>
  <c r="O18" i="15" s="1"/>
  <c r="P18" i="15" s="1"/>
  <c r="Q17" i="15"/>
  <c r="L17" i="15"/>
  <c r="O17" i="15" s="1"/>
  <c r="P17" i="15" s="1"/>
  <c r="Q16" i="15"/>
  <c r="L16" i="15"/>
  <c r="O16" i="15" s="1"/>
  <c r="P16" i="15" s="1"/>
  <c r="Q15" i="15"/>
  <c r="L15" i="15"/>
  <c r="O15" i="15" s="1"/>
  <c r="P15" i="15" s="1"/>
  <c r="Q14" i="15"/>
  <c r="L14" i="15"/>
  <c r="O14" i="15" s="1"/>
  <c r="P14" i="15" s="1"/>
  <c r="Q13" i="15"/>
  <c r="L13" i="15"/>
  <c r="O13" i="15" s="1"/>
  <c r="P13" i="15" s="1"/>
  <c r="Q12" i="15"/>
  <c r="L12" i="15"/>
  <c r="O12" i="15" s="1"/>
  <c r="P12" i="15" s="1"/>
  <c r="Q11" i="15"/>
  <c r="L11" i="15"/>
  <c r="O11" i="15" s="1"/>
  <c r="P11" i="15" s="1"/>
  <c r="Q10" i="15"/>
  <c r="L10" i="15"/>
  <c r="O10" i="15" s="1"/>
  <c r="P10" i="15" s="1"/>
  <c r="Q9" i="15"/>
  <c r="Q23" i="15" s="1"/>
  <c r="L9" i="15"/>
  <c r="O9" i="15" s="1"/>
  <c r="B6" i="15"/>
  <c r="P5" i="15"/>
  <c r="B5" i="15"/>
  <c r="E2" i="15"/>
  <c r="M1" i="15"/>
  <c r="N23" i="14"/>
  <c r="M23" i="14"/>
  <c r="J23" i="14"/>
  <c r="Q22" i="14"/>
  <c r="L22" i="14"/>
  <c r="O22" i="14" s="1"/>
  <c r="P22" i="14" s="1"/>
  <c r="Q21" i="14"/>
  <c r="L21" i="14"/>
  <c r="O21" i="14" s="1"/>
  <c r="P21" i="14" s="1"/>
  <c r="Q20" i="14"/>
  <c r="L20" i="14"/>
  <c r="O20" i="14" s="1"/>
  <c r="P20" i="14" s="1"/>
  <c r="Q19" i="14"/>
  <c r="L19" i="14"/>
  <c r="O19" i="14" s="1"/>
  <c r="P19" i="14" s="1"/>
  <c r="Q18" i="14"/>
  <c r="L18" i="14"/>
  <c r="O18" i="14" s="1"/>
  <c r="P18" i="14" s="1"/>
  <c r="Q17" i="14"/>
  <c r="L17" i="14"/>
  <c r="O17" i="14" s="1"/>
  <c r="P17" i="14" s="1"/>
  <c r="Q16" i="14"/>
  <c r="L16" i="14"/>
  <c r="O16" i="14" s="1"/>
  <c r="Q15" i="14"/>
  <c r="L15" i="14"/>
  <c r="O15" i="14" s="1"/>
  <c r="Q14" i="14"/>
  <c r="L14" i="14"/>
  <c r="O14" i="14" s="1"/>
  <c r="Q13" i="14"/>
  <c r="L13" i="14"/>
  <c r="O13" i="14" s="1"/>
  <c r="Q12" i="14"/>
  <c r="L12" i="14"/>
  <c r="O12" i="14" s="1"/>
  <c r="Q11" i="14"/>
  <c r="L11" i="14"/>
  <c r="O11" i="14" s="1"/>
  <c r="Q10" i="14"/>
  <c r="L10" i="14"/>
  <c r="O10" i="14" s="1"/>
  <c r="Q9" i="14"/>
  <c r="Q23" i="14" s="1"/>
  <c r="L9" i="14"/>
  <c r="O9" i="14" s="1"/>
  <c r="B6" i="14"/>
  <c r="B5" i="14"/>
  <c r="E2" i="14"/>
  <c r="M1" i="14"/>
  <c r="N23" i="13"/>
  <c r="M23" i="13"/>
  <c r="J23" i="13"/>
  <c r="Q22" i="13"/>
  <c r="L22" i="13"/>
  <c r="O22" i="13" s="1"/>
  <c r="P22" i="13" s="1"/>
  <c r="Q21" i="13"/>
  <c r="L21" i="13"/>
  <c r="O21" i="13" s="1"/>
  <c r="P21" i="13" s="1"/>
  <c r="Q20" i="13"/>
  <c r="L20" i="13"/>
  <c r="O20" i="13" s="1"/>
  <c r="P20" i="13" s="1"/>
  <c r="Q19" i="13"/>
  <c r="L19" i="13"/>
  <c r="O19" i="13" s="1"/>
  <c r="P19" i="13" s="1"/>
  <c r="Q18" i="13"/>
  <c r="L18" i="13"/>
  <c r="O18" i="13" s="1"/>
  <c r="P18" i="13" s="1"/>
  <c r="Q17" i="13"/>
  <c r="L17" i="13"/>
  <c r="O17" i="13" s="1"/>
  <c r="P17" i="13" s="1"/>
  <c r="Q16" i="13"/>
  <c r="L16" i="13"/>
  <c r="O16" i="13" s="1"/>
  <c r="P16" i="13" s="1"/>
  <c r="Q15" i="13"/>
  <c r="L15" i="13"/>
  <c r="O15" i="13" s="1"/>
  <c r="P15" i="13" s="1"/>
  <c r="Q14" i="13"/>
  <c r="L14" i="13"/>
  <c r="O14" i="13" s="1"/>
  <c r="P14" i="13" s="1"/>
  <c r="Q13" i="13"/>
  <c r="L13" i="13"/>
  <c r="O13" i="13" s="1"/>
  <c r="P13" i="13" s="1"/>
  <c r="Q12" i="13"/>
  <c r="L12" i="13"/>
  <c r="O12" i="13" s="1"/>
  <c r="P12" i="13" s="1"/>
  <c r="Q11" i="13"/>
  <c r="L11" i="13"/>
  <c r="O11" i="13" s="1"/>
  <c r="P11" i="13" s="1"/>
  <c r="Q10" i="13"/>
  <c r="L10" i="13"/>
  <c r="O10" i="13" s="1"/>
  <c r="P10" i="13" s="1"/>
  <c r="Q9" i="13"/>
  <c r="Q23" i="13" s="1"/>
  <c r="L9" i="13"/>
  <c r="O9" i="13" s="1"/>
  <c r="B6" i="13"/>
  <c r="B5" i="13"/>
  <c r="E2" i="13"/>
  <c r="M1" i="13"/>
  <c r="V12" i="12"/>
  <c r="V11" i="12"/>
  <c r="N11" i="11"/>
  <c r="M11" i="11"/>
  <c r="J11" i="11"/>
  <c r="M5" i="11" s="1"/>
  <c r="Q10" i="11"/>
  <c r="L10" i="11"/>
  <c r="O10" i="11" s="1"/>
  <c r="P10" i="11" s="1"/>
  <c r="Q9" i="11"/>
  <c r="Q11" i="11" s="1"/>
  <c r="L9" i="11"/>
  <c r="O9" i="11" s="1"/>
  <c r="B6" i="11"/>
  <c r="L13" i="11"/>
  <c r="B5" i="11"/>
  <c r="E2" i="11"/>
  <c r="V12" i="10"/>
  <c r="V11" i="10"/>
  <c r="M5" i="13" l="1"/>
  <c r="L25" i="13" s="1"/>
  <c r="M5" i="14"/>
  <c r="L25" i="14" s="1"/>
  <c r="L11" i="11"/>
  <c r="O11" i="11"/>
  <c r="P9" i="11"/>
  <c r="P11" i="11" s="1"/>
  <c r="P11" i="14"/>
  <c r="P13" i="14"/>
  <c r="P15" i="14"/>
  <c r="P9" i="14"/>
  <c r="P10" i="14"/>
  <c r="P12" i="14"/>
  <c r="P14" i="14"/>
  <c r="P16" i="14"/>
  <c r="O23" i="15"/>
  <c r="P9" i="15"/>
  <c r="P23" i="15" s="1"/>
  <c r="P25" i="15" s="1"/>
  <c r="L23" i="15"/>
  <c r="O23" i="14"/>
  <c r="L23" i="14"/>
  <c r="O23" i="13"/>
  <c r="P9" i="13"/>
  <c r="P23" i="13" s="1"/>
  <c r="L23" i="13"/>
  <c r="M36" i="10"/>
  <c r="P5" i="11"/>
  <c r="P5" i="13"/>
  <c r="P5" i="14"/>
  <c r="L25" i="15"/>
  <c r="P23" i="14" l="1"/>
  <c r="P25" i="13"/>
  <c r="P26" i="13" s="1"/>
  <c r="P26" i="15"/>
  <c r="P13" i="11"/>
  <c r="M36" i="12"/>
  <c r="P25" i="14"/>
  <c r="P26" i="14" s="1"/>
  <c r="J35" i="10"/>
  <c r="V36" i="12" l="1"/>
  <c r="V35" i="12" s="1"/>
  <c r="J35" i="12"/>
  <c r="V36" i="10"/>
  <c r="P14" i="11"/>
  <c r="AE36" i="12" l="1"/>
  <c r="AE35" i="12" s="1"/>
  <c r="V35" i="10"/>
  <c r="AE36" i="10"/>
  <c r="AE35" i="10" s="1"/>
  <c r="F23" i="4" l="1"/>
  <c r="F25" i="4" l="1"/>
  <c r="F24" i="4"/>
  <c r="F22" i="4"/>
  <c r="F21" i="4"/>
  <c r="F20" i="4"/>
  <c r="F19" i="4"/>
  <c r="F18" i="4"/>
  <c r="F17" i="4"/>
  <c r="F16" i="4"/>
  <c r="F15" i="4"/>
  <c r="F14" i="4"/>
  <c r="F13" i="4"/>
  <c r="F12" i="4"/>
  <c r="F11" i="4"/>
  <c r="F10" i="4"/>
  <c r="F9" i="4"/>
  <c r="F8" i="4"/>
  <c r="F7" i="4"/>
  <c r="F6" i="4"/>
  <c r="F5" i="4"/>
  <c r="F4" i="4"/>
  <c r="F3" i="4"/>
</calcChain>
</file>

<file path=xl/sharedStrings.xml><?xml version="1.0" encoding="utf-8"?>
<sst xmlns="http://schemas.openxmlformats.org/spreadsheetml/2006/main" count="400" uniqueCount="142">
  <si>
    <t>４．添付書類（４）その他補助金の交付に関して参考となる書類</t>
    <phoneticPr fontId="4"/>
  </si>
  <si>
    <t>実施した補助対象事業の費目：</t>
    <phoneticPr fontId="6"/>
  </si>
  <si>
    <t>自立訓練提供支援費</t>
  </si>
  <si>
    <r>
      <rPr>
        <b/>
        <sz val="9"/>
        <color rgb="FFFF0000"/>
        <rFont val="游ゴシック"/>
        <family val="3"/>
        <charset val="128"/>
      </rPr>
      <t xml:space="preserve">見本 </t>
    </r>
    <r>
      <rPr>
        <b/>
        <sz val="9"/>
        <rFont val="游ゴシック"/>
        <family val="3"/>
        <charset val="128"/>
      </rPr>
      <t>出張等実績報告書&lt;補助対象事業者所有の自家用車を使用した場合&gt;</t>
    </r>
    <rPh sb="0" eb="2">
      <t>ミホン</t>
    </rPh>
    <rPh sb="3" eb="5">
      <t>シュッチョウ</t>
    </rPh>
    <rPh sb="6" eb="10">
      <t>ジッセキホウコク</t>
    </rPh>
    <rPh sb="10" eb="11">
      <t>ショ</t>
    </rPh>
    <phoneticPr fontId="4"/>
  </si>
  <si>
    <t>社会福祉法人国交会自動車苑　
千代田リハビリテーションセンター</t>
    <rPh sb="0" eb="9">
      <t>シャカイフクシホウジンコッコウカイ</t>
    </rPh>
    <rPh sb="9" eb="12">
      <t>ジドウシャ</t>
    </rPh>
    <rPh sb="12" eb="13">
      <t>エン</t>
    </rPh>
    <phoneticPr fontId="4"/>
  </si>
  <si>
    <t>理事長　国土　太郎</t>
    <phoneticPr fontId="4"/>
  </si>
  <si>
    <t>１．</t>
    <phoneticPr fontId="4"/>
  </si>
  <si>
    <t>出張等の概要</t>
  </si>
  <si>
    <t>①</t>
    <phoneticPr fontId="5"/>
  </si>
  <si>
    <t>出張日時</t>
  </si>
  <si>
    <t>：</t>
    <phoneticPr fontId="4"/>
  </si>
  <si>
    <t>　</t>
    <phoneticPr fontId="4"/>
  </si>
  <si>
    <t>②</t>
    <phoneticPr fontId="5"/>
  </si>
  <si>
    <t>出張先</t>
  </si>
  <si>
    <t>（施設名）</t>
    <rPh sb="1" eb="2">
      <t>シ</t>
    </rPh>
    <rPh sb="2" eb="3">
      <t>セツ</t>
    </rPh>
    <rPh sb="3" eb="4">
      <t>メイ</t>
    </rPh>
    <phoneticPr fontId="5"/>
  </si>
  <si>
    <t>〇×病院</t>
    <rPh sb="2" eb="4">
      <t>ビョウイン</t>
    </rPh>
    <phoneticPr fontId="4"/>
  </si>
  <si>
    <t>（住所）</t>
    <rPh sb="1" eb="2">
      <t>ジュウ</t>
    </rPh>
    <rPh sb="2" eb="3">
      <t>ジョ</t>
    </rPh>
    <phoneticPr fontId="5"/>
  </si>
  <si>
    <t>〇〇県○○市○○町〇-×-〇</t>
    <rPh sb="2" eb="3">
      <t>ケン</t>
    </rPh>
    <rPh sb="5" eb="6">
      <t>シ</t>
    </rPh>
    <rPh sb="8" eb="9">
      <t>チョウ</t>
    </rPh>
    <phoneticPr fontId="4"/>
  </si>
  <si>
    <t>③</t>
    <phoneticPr fontId="5"/>
  </si>
  <si>
    <t>出張者（役職、氏名）</t>
    <phoneticPr fontId="4"/>
  </si>
  <si>
    <t>（役職A）</t>
    <rPh sb="1" eb="3">
      <t>ヤクショク</t>
    </rPh>
    <phoneticPr fontId="5"/>
  </si>
  <si>
    <t>各種福祉士</t>
    <rPh sb="0" eb="2">
      <t>カクシュ</t>
    </rPh>
    <rPh sb="2" eb="5">
      <t>フクシシ</t>
    </rPh>
    <phoneticPr fontId="4"/>
  </si>
  <si>
    <t>（氏名A）</t>
    <rPh sb="1" eb="3">
      <t>シメイ</t>
    </rPh>
    <phoneticPr fontId="5"/>
  </si>
  <si>
    <t>東山　恵子</t>
    <rPh sb="0" eb="2">
      <t>ヒガシヤマ</t>
    </rPh>
    <rPh sb="3" eb="5">
      <t>ケイコ</t>
    </rPh>
    <phoneticPr fontId="4"/>
  </si>
  <si>
    <t>（役職B）</t>
    <phoneticPr fontId="4"/>
  </si>
  <si>
    <t>（氏名B）</t>
    <phoneticPr fontId="4"/>
  </si>
  <si>
    <t>（役職C）</t>
    <phoneticPr fontId="4"/>
  </si>
  <si>
    <t>（氏名C）</t>
    <phoneticPr fontId="4"/>
  </si>
  <si>
    <t>④出張等の内容</t>
    <rPh sb="1" eb="3">
      <t>シュッチョウ</t>
    </rPh>
    <phoneticPr fontId="5"/>
  </si>
  <si>
    <t>別紙参照
（※出張等の概要、配布資料等を添付すること。）</t>
    <rPh sb="0" eb="2">
      <t>ベッシ</t>
    </rPh>
    <rPh sb="2" eb="4">
      <t>サンショウ</t>
    </rPh>
    <rPh sb="7" eb="9">
      <t>シュッチョウ</t>
    </rPh>
    <rPh sb="9" eb="10">
      <t>トウ</t>
    </rPh>
    <rPh sb="11" eb="13">
      <t>ガイヨウ</t>
    </rPh>
    <rPh sb="14" eb="16">
      <t>ハイフ</t>
    </rPh>
    <rPh sb="16" eb="18">
      <t>シリョウ</t>
    </rPh>
    <rPh sb="18" eb="19">
      <t>トウ</t>
    </rPh>
    <rPh sb="20" eb="22">
      <t>テンプ</t>
    </rPh>
    <phoneticPr fontId="5"/>
  </si>
  <si>
    <t>⑤当該出張により期待される高次脳機能障害者の社会復帰促進への効果</t>
    <rPh sb="1" eb="3">
      <t>トウガイ</t>
    </rPh>
    <rPh sb="3" eb="5">
      <t>シュッチョウ</t>
    </rPh>
    <rPh sb="8" eb="10">
      <t>キタイ</t>
    </rPh>
    <rPh sb="13" eb="16">
      <t>コウジノウ</t>
    </rPh>
    <rPh sb="16" eb="18">
      <t>キノウ</t>
    </rPh>
    <rPh sb="18" eb="21">
      <t>ショウガイシャ</t>
    </rPh>
    <rPh sb="22" eb="24">
      <t>シャカイ</t>
    </rPh>
    <rPh sb="24" eb="26">
      <t>フッキ</t>
    </rPh>
    <rPh sb="26" eb="28">
      <t>ソクシン</t>
    </rPh>
    <phoneticPr fontId="5"/>
  </si>
  <si>
    <t>　地域連携支援の基本構造の構築の為、各種事業所・市町村役場等への訪問を実施。（人材の養成や受け皿の拡充）
　その他、高次脳機能障害を多くの住民に普及させることで、就労先、地域生活での理解を進め、支え思いやる体制の構築を目標とする。</t>
    <phoneticPr fontId="5"/>
  </si>
  <si>
    <t>２．</t>
    <phoneticPr fontId="4"/>
  </si>
  <si>
    <t>出張等の旅行行程</t>
  </si>
  <si>
    <t>別紙「行程表及び旅費積算書」のとおり</t>
    <rPh sb="1" eb="3">
      <t>リョヒ</t>
    </rPh>
    <rPh sb="3" eb="6">
      <t>コウテイヒョウ</t>
    </rPh>
    <rPh sb="4" eb="6">
      <t>ホウホウ</t>
    </rPh>
    <rPh sb="8" eb="10">
      <t>ベッシ</t>
    </rPh>
    <phoneticPr fontId="4"/>
  </si>
  <si>
    <t>３．</t>
    <phoneticPr fontId="4"/>
  </si>
  <si>
    <t>出張等の参加に要した経費</t>
    <phoneticPr fontId="4"/>
  </si>
  <si>
    <t>補助対象経費の合計</t>
    <rPh sb="0" eb="2">
      <t>ホジョ</t>
    </rPh>
    <rPh sb="2" eb="4">
      <t>タイショウ</t>
    </rPh>
    <rPh sb="4" eb="6">
      <t>ケイヒ</t>
    </rPh>
    <rPh sb="7" eb="9">
      <t>ゴウケイ</t>
    </rPh>
    <phoneticPr fontId="4"/>
  </si>
  <si>
    <t>補助金申請額の合計</t>
    <rPh sb="0" eb="3">
      <t>ホジョキン</t>
    </rPh>
    <rPh sb="3" eb="5">
      <t>シンセイ</t>
    </rPh>
    <rPh sb="5" eb="6">
      <t>ガク</t>
    </rPh>
    <rPh sb="7" eb="9">
      <t>ゴウケイ</t>
    </rPh>
    <phoneticPr fontId="4"/>
  </si>
  <si>
    <t>自己負担額</t>
    <rPh sb="0" eb="2">
      <t>ジコ</t>
    </rPh>
    <rPh sb="2" eb="5">
      <t>フタンガク</t>
    </rPh>
    <phoneticPr fontId="4"/>
  </si>
  <si>
    <t>旅費</t>
    <rPh sb="0" eb="2">
      <t>リョヒ</t>
    </rPh>
    <phoneticPr fontId="4"/>
  </si>
  <si>
    <t>補助対象経費</t>
    <rPh sb="0" eb="2">
      <t>ホジョ</t>
    </rPh>
    <rPh sb="2" eb="4">
      <t>タイショウ</t>
    </rPh>
    <rPh sb="4" eb="6">
      <t>ケイヒ</t>
    </rPh>
    <phoneticPr fontId="4"/>
  </si>
  <si>
    <t>補助金申請額</t>
    <rPh sb="0" eb="3">
      <t>ホジョキン</t>
    </rPh>
    <rPh sb="3" eb="6">
      <t>シンセイガク</t>
    </rPh>
    <phoneticPr fontId="4"/>
  </si>
  <si>
    <t>※旅費の積算方法は、別紙「旅行行程表及び旅費積算書」のとおり</t>
    <rPh sb="1" eb="3">
      <t>リョヒ</t>
    </rPh>
    <rPh sb="4" eb="6">
      <t>セキサン</t>
    </rPh>
    <rPh sb="6" eb="8">
      <t>ホウホウ</t>
    </rPh>
    <rPh sb="10" eb="12">
      <t>ベッシ</t>
    </rPh>
    <phoneticPr fontId="4"/>
  </si>
  <si>
    <t>（注）</t>
    <phoneticPr fontId="5"/>
  </si>
  <si>
    <r>
      <t>　出張等の旅行行程が複数ある場合には、原則として、</t>
    </r>
    <r>
      <rPr>
        <u/>
        <sz val="9"/>
        <rFont val="游ゴシック"/>
        <family val="3"/>
        <charset val="128"/>
      </rPr>
      <t>当該出張等の旅行行程毎に本書を作成</t>
    </r>
    <r>
      <rPr>
        <sz val="9"/>
        <rFont val="游ゴシック"/>
        <family val="3"/>
        <charset val="128"/>
      </rPr>
      <t>すること。また、当該様式内に必要事項が記入しきれない場合には、適宜、別の用紙を用いて作成すること。</t>
    </r>
    <rPh sb="1" eb="3">
      <t>シュッチョウ</t>
    </rPh>
    <rPh sb="3" eb="4">
      <t>トウ</t>
    </rPh>
    <rPh sb="5" eb="7">
      <t>リョコウ</t>
    </rPh>
    <rPh sb="7" eb="9">
      <t>コウテイ</t>
    </rPh>
    <rPh sb="10" eb="12">
      <t>フクスウ</t>
    </rPh>
    <rPh sb="14" eb="16">
      <t>バアイ</t>
    </rPh>
    <rPh sb="19" eb="21">
      <t>ゲンソク</t>
    </rPh>
    <rPh sb="25" eb="27">
      <t>トウガイ</t>
    </rPh>
    <rPh sb="27" eb="29">
      <t>シュッチョウ</t>
    </rPh>
    <rPh sb="29" eb="30">
      <t>トウ</t>
    </rPh>
    <rPh sb="31" eb="33">
      <t>リョコウ</t>
    </rPh>
    <rPh sb="33" eb="35">
      <t>コウテイ</t>
    </rPh>
    <rPh sb="35" eb="36">
      <t>ゴト</t>
    </rPh>
    <rPh sb="37" eb="39">
      <t>ホンショ</t>
    </rPh>
    <rPh sb="40" eb="42">
      <t>サクセイ</t>
    </rPh>
    <rPh sb="76" eb="77">
      <t>ベツ</t>
    </rPh>
    <rPh sb="78" eb="80">
      <t>ヨウシ</t>
    </rPh>
    <rPh sb="81" eb="82">
      <t>モチ</t>
    </rPh>
    <rPh sb="84" eb="86">
      <t>サクセイ</t>
    </rPh>
    <phoneticPr fontId="5"/>
  </si>
  <si>
    <t>４．添付書類（４）その他補助金の交付に関して参考となる書類</t>
    <rPh sb="2" eb="4">
      <t>テンプ</t>
    </rPh>
    <rPh sb="4" eb="6">
      <t>ショルイ</t>
    </rPh>
    <rPh sb="11" eb="12">
      <t>タ</t>
    </rPh>
    <rPh sb="12" eb="15">
      <t>ホジョキン</t>
    </rPh>
    <rPh sb="16" eb="18">
      <t>コウフ</t>
    </rPh>
    <rPh sb="19" eb="20">
      <t>カン</t>
    </rPh>
    <rPh sb="22" eb="24">
      <t>サンコウ</t>
    </rPh>
    <rPh sb="27" eb="29">
      <t>ショルイ</t>
    </rPh>
    <phoneticPr fontId="4"/>
  </si>
  <si>
    <t>実施した補助対象事業の費目：</t>
    <phoneticPr fontId="4"/>
  </si>
  <si>
    <r>
      <rPr>
        <b/>
        <sz val="9"/>
        <color rgb="FFFF0000"/>
        <rFont val="游ゴシック"/>
        <family val="3"/>
        <charset val="128"/>
      </rPr>
      <t xml:space="preserve">見本 </t>
    </r>
    <r>
      <rPr>
        <b/>
        <sz val="9"/>
        <rFont val="游ゴシック"/>
        <family val="3"/>
        <charset val="128"/>
      </rPr>
      <t>行程表及び旅費積算書&lt;補助対象事業者所有の自家用車を使用した場合&gt;</t>
    </r>
    <rPh sb="3" eb="6">
      <t>コウテイヒョウ</t>
    </rPh>
    <rPh sb="6" eb="7">
      <t>オヨ</t>
    </rPh>
    <rPh sb="8" eb="10">
      <t>リョヒ</t>
    </rPh>
    <rPh sb="10" eb="12">
      <t>セキサン</t>
    </rPh>
    <rPh sb="12" eb="13">
      <t>ショ</t>
    </rPh>
    <phoneticPr fontId="4"/>
  </si>
  <si>
    <t>事業者規定の
1kmあたりの車賃</t>
    <rPh sb="0" eb="5">
      <t>ジギョウシャキテイ</t>
    </rPh>
    <rPh sb="14" eb="16">
      <t>クルマチン</t>
    </rPh>
    <phoneticPr fontId="4"/>
  </si>
  <si>
    <t>補助対象経費
（事業所負担額）</t>
    <rPh sb="0" eb="2">
      <t>ホジョ</t>
    </rPh>
    <rPh sb="2" eb="4">
      <t>タイショウ</t>
    </rPh>
    <rPh sb="4" eb="6">
      <t>ケイヒ</t>
    </rPh>
    <rPh sb="8" eb="10">
      <t>ジギョウ</t>
    </rPh>
    <rPh sb="10" eb="11">
      <t>ショ</t>
    </rPh>
    <rPh sb="11" eb="14">
      <t>フタンガク</t>
    </rPh>
    <phoneticPr fontId="4"/>
  </si>
  <si>
    <r>
      <t>補助金申請額
（</t>
    </r>
    <r>
      <rPr>
        <sz val="8"/>
        <color theme="1"/>
        <rFont val="游ゴシック"/>
        <family val="3"/>
        <charset val="128"/>
      </rPr>
      <t>国家公務員等の旅費に関する法律積算額）</t>
    </r>
    <rPh sb="0" eb="3">
      <t>ホジョキン</t>
    </rPh>
    <rPh sb="3" eb="6">
      <t>シンセイガク</t>
    </rPh>
    <rPh sb="23" eb="25">
      <t>セキサン</t>
    </rPh>
    <rPh sb="25" eb="26">
      <t>ガク</t>
    </rPh>
    <phoneticPr fontId="4"/>
  </si>
  <si>
    <t>氏名：</t>
    <rPh sb="0" eb="2">
      <t>シメイ</t>
    </rPh>
    <phoneticPr fontId="4"/>
  </si>
  <si>
    <t>車賃</t>
    <rPh sb="0" eb="1">
      <t>シャ</t>
    </rPh>
    <rPh sb="1" eb="2">
      <t>チン</t>
    </rPh>
    <phoneticPr fontId="4"/>
  </si>
  <si>
    <t>役職：</t>
    <rPh sb="0" eb="2">
      <t>ヤクショク</t>
    </rPh>
    <phoneticPr fontId="4"/>
  </si>
  <si>
    <t>宿泊料</t>
    <rPh sb="0" eb="3">
      <t>シュクハクリョウ</t>
    </rPh>
    <phoneticPr fontId="4"/>
  </si>
  <si>
    <t>雑費</t>
    <rPh sb="0" eb="2">
      <t>ザッピ</t>
    </rPh>
    <phoneticPr fontId="4"/>
  </si>
  <si>
    <t>日付</t>
    <rPh sb="0" eb="2">
      <t>ヒヅケ</t>
    </rPh>
    <phoneticPr fontId="4"/>
  </si>
  <si>
    <t>出発
時刻</t>
    <rPh sb="0" eb="2">
      <t>シュッパツ</t>
    </rPh>
    <rPh sb="3" eb="5">
      <t>ジコク</t>
    </rPh>
    <phoneticPr fontId="4"/>
  </si>
  <si>
    <t>～</t>
    <phoneticPr fontId="4"/>
  </si>
  <si>
    <t>到着
時刻</t>
    <rPh sb="0" eb="2">
      <t>トウチャク</t>
    </rPh>
    <rPh sb="3" eb="5">
      <t>ジコク</t>
    </rPh>
    <phoneticPr fontId="4"/>
  </si>
  <si>
    <t>出発地</t>
    <rPh sb="0" eb="2">
      <t>シュッパツ</t>
    </rPh>
    <rPh sb="2" eb="3">
      <t>チ</t>
    </rPh>
    <phoneticPr fontId="4"/>
  </si>
  <si>
    <t>所在地</t>
    <rPh sb="0" eb="3">
      <t>ショザイチ</t>
    </rPh>
    <phoneticPr fontId="4"/>
  </si>
  <si>
    <t>到着地</t>
    <rPh sb="0" eb="3">
      <t>トウチャクチ</t>
    </rPh>
    <phoneticPr fontId="4"/>
  </si>
  <si>
    <t>宿泊地</t>
    <rPh sb="0" eb="3">
      <t>シュクハクチ</t>
    </rPh>
    <phoneticPr fontId="4"/>
  </si>
  <si>
    <t>路程</t>
    <rPh sb="0" eb="2">
      <t>ロテイ</t>
    </rPh>
    <phoneticPr fontId="4"/>
  </si>
  <si>
    <t>高速道路等
の使用有無</t>
    <rPh sb="0" eb="2">
      <t>コウソク</t>
    </rPh>
    <rPh sb="2" eb="4">
      <t>ドウロ</t>
    </rPh>
    <rPh sb="4" eb="5">
      <t>トウ</t>
    </rPh>
    <rPh sb="7" eb="9">
      <t>シヨウ</t>
    </rPh>
    <rPh sb="9" eb="11">
      <t>ウム</t>
    </rPh>
    <phoneticPr fontId="4"/>
  </si>
  <si>
    <t>日数</t>
    <rPh sb="0" eb="2">
      <t>ニッスウ</t>
    </rPh>
    <phoneticPr fontId="4"/>
  </si>
  <si>
    <t>定額</t>
    <rPh sb="0" eb="2">
      <t>テイガク</t>
    </rPh>
    <phoneticPr fontId="4"/>
  </si>
  <si>
    <t>実費</t>
    <rPh sb="0" eb="2">
      <t>ジッピ</t>
    </rPh>
    <phoneticPr fontId="4"/>
  </si>
  <si>
    <t>km</t>
    <phoneticPr fontId="4"/>
  </si>
  <si>
    <t>夜</t>
    <rPh sb="0" eb="1">
      <t>ヨル</t>
    </rPh>
    <phoneticPr fontId="4"/>
  </si>
  <si>
    <t>円</t>
    <rPh sb="0" eb="1">
      <t>エン</t>
    </rPh>
    <phoneticPr fontId="4"/>
  </si>
  <si>
    <t>～</t>
  </si>
  <si>
    <t>○○病院</t>
  </si>
  <si>
    <t>山形県山形市旅篭町2-3-25</t>
    <phoneticPr fontId="4"/>
  </si>
  <si>
    <t>東北療護センター</t>
  </si>
  <si>
    <t>宮城県仙台市太白区長町南4-20-6</t>
    <phoneticPr fontId="4"/>
  </si>
  <si>
    <t>無</t>
  </si>
  <si>
    <t>計</t>
    <rPh sb="0" eb="1">
      <t>ケイ</t>
    </rPh>
    <phoneticPr fontId="4"/>
  </si>
  <si>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4"/>
  </si>
  <si>
    <t>補助対象経費</t>
    <phoneticPr fontId="4"/>
  </si>
  <si>
    <t>補助金申請額</t>
    <phoneticPr fontId="4"/>
  </si>
  <si>
    <t>自己負担額</t>
    <phoneticPr fontId="4"/>
  </si>
  <si>
    <t>自家用車使用の経路書</t>
    <rPh sb="0" eb="4">
      <t>ジカヨウシャ</t>
    </rPh>
    <rPh sb="4" eb="6">
      <t>シヨウ</t>
    </rPh>
    <rPh sb="7" eb="9">
      <t>ケイロ</t>
    </rPh>
    <rPh sb="9" eb="10">
      <t>ショ</t>
    </rPh>
    <phoneticPr fontId="4"/>
  </si>
  <si>
    <t>自家用車使用に伴う雑費領収書</t>
    <phoneticPr fontId="4"/>
  </si>
  <si>
    <t>（注）当該様式内に必要事項が記入しきれない場合には、適宜、別の用紙を用いて作成すること。</t>
    <phoneticPr fontId="4"/>
  </si>
  <si>
    <t>出張等実績報告書&lt;補助対象事業者所有の自家用車を使用した場合&gt;</t>
    <rPh sb="0" eb="2">
      <t>シュッチョウ</t>
    </rPh>
    <rPh sb="3" eb="7">
      <t>ジッセキホウコク</t>
    </rPh>
    <rPh sb="7" eb="8">
      <t>ショ</t>
    </rPh>
    <phoneticPr fontId="4"/>
  </si>
  <si>
    <t>行程表及び旅費積算書&lt;補助対象事業者所有の自家用車を使用した場合&gt;</t>
    <rPh sb="0" eb="3">
      <t>コウテイヒョウ</t>
    </rPh>
    <rPh sb="3" eb="4">
      <t>オヨ</t>
    </rPh>
    <rPh sb="5" eb="7">
      <t>リョヒ</t>
    </rPh>
    <rPh sb="7" eb="9">
      <t>セキサン</t>
    </rPh>
    <rPh sb="9" eb="10">
      <t>ショ</t>
    </rPh>
    <phoneticPr fontId="4"/>
  </si>
  <si>
    <r>
      <t xml:space="preserve">補助金申請額
</t>
    </r>
    <r>
      <rPr>
        <sz val="8"/>
        <color theme="1"/>
        <rFont val="游ゴシック"/>
        <family val="3"/>
        <charset val="128"/>
      </rPr>
      <t>（国家公務員等の旅費に関する法律積算額）</t>
    </r>
    <rPh sb="0" eb="3">
      <t>ホジョキン</t>
    </rPh>
    <rPh sb="3" eb="6">
      <t>シンセイガク</t>
    </rPh>
    <rPh sb="23" eb="25">
      <t>セキサン</t>
    </rPh>
    <rPh sb="25" eb="26">
      <t>ガク</t>
    </rPh>
    <phoneticPr fontId="4"/>
  </si>
  <si>
    <t>行政職</t>
    <rPh sb="0" eb="3">
      <t>ギョウセイショク</t>
    </rPh>
    <phoneticPr fontId="4"/>
  </si>
  <si>
    <t>役職</t>
    <rPh sb="0" eb="2">
      <t>ヤクショク</t>
    </rPh>
    <phoneticPr fontId="4"/>
  </si>
  <si>
    <t>分類</t>
    <rPh sb="0" eb="2">
      <t>ブンルイ</t>
    </rPh>
    <phoneticPr fontId="4"/>
  </si>
  <si>
    <t>宿泊料（1夜につき）</t>
    <rPh sb="0" eb="2">
      <t>シュクハク</t>
    </rPh>
    <rPh sb="2" eb="3">
      <t>リョウ</t>
    </rPh>
    <rPh sb="5" eb="6">
      <t>ヨル</t>
    </rPh>
    <phoneticPr fontId="4"/>
  </si>
  <si>
    <t>食卓料</t>
    <rPh sb="0" eb="2">
      <t>ショクタク</t>
    </rPh>
    <rPh sb="2" eb="3">
      <t>リョウ</t>
    </rPh>
    <phoneticPr fontId="4"/>
  </si>
  <si>
    <t>甲地方</t>
    <rPh sb="0" eb="1">
      <t>コウ</t>
    </rPh>
    <rPh sb="1" eb="3">
      <t>チホウ</t>
    </rPh>
    <phoneticPr fontId="4"/>
  </si>
  <si>
    <t>乙地方</t>
    <rPh sb="0" eb="1">
      <t>オツ</t>
    </rPh>
    <rPh sb="1" eb="3">
      <t>チホウ</t>
    </rPh>
    <phoneticPr fontId="4"/>
  </si>
  <si>
    <t>朝</t>
    <rPh sb="0" eb="1">
      <t>アサ</t>
    </rPh>
    <phoneticPr fontId="4"/>
  </si>
  <si>
    <t>東京都特別区</t>
    <rPh sb="0" eb="3">
      <t>トウキョウト</t>
    </rPh>
    <rPh sb="3" eb="6">
      <t>トクベツク</t>
    </rPh>
    <phoneticPr fontId="4"/>
  </si>
  <si>
    <t>指定職</t>
    <rPh sb="0" eb="3">
      <t>シテイショク</t>
    </rPh>
    <phoneticPr fontId="4"/>
  </si>
  <si>
    <t>大学教授</t>
    <rPh sb="0" eb="2">
      <t>ダイガク</t>
    </rPh>
    <rPh sb="2" eb="4">
      <t>キョウジュ</t>
    </rPh>
    <phoneticPr fontId="4"/>
  </si>
  <si>
    <t>①</t>
    <phoneticPr fontId="4"/>
  </si>
  <si>
    <t>横浜市</t>
    <rPh sb="0" eb="3">
      <t>ヨコハマシ</t>
    </rPh>
    <phoneticPr fontId="4"/>
  </si>
  <si>
    <t>院長</t>
    <rPh sb="0" eb="2">
      <t>インチョウ</t>
    </rPh>
    <phoneticPr fontId="4"/>
  </si>
  <si>
    <t>川崎市</t>
    <rPh sb="0" eb="3">
      <t>カワサキシ</t>
    </rPh>
    <phoneticPr fontId="4"/>
  </si>
  <si>
    <t>副院長</t>
    <rPh sb="0" eb="3">
      <t>フクインチョウ</t>
    </rPh>
    <phoneticPr fontId="4"/>
  </si>
  <si>
    <t>相模原市</t>
    <rPh sb="0" eb="4">
      <t>サガミハラシ</t>
    </rPh>
    <phoneticPr fontId="4"/>
  </si>
  <si>
    <t>理事長</t>
    <rPh sb="0" eb="3">
      <t>リジチョウ</t>
    </rPh>
    <phoneticPr fontId="4"/>
  </si>
  <si>
    <t>千葉市</t>
    <rPh sb="0" eb="3">
      <t>チバシ</t>
    </rPh>
    <phoneticPr fontId="4"/>
  </si>
  <si>
    <t>理事</t>
    <rPh sb="0" eb="2">
      <t>リジ</t>
    </rPh>
    <phoneticPr fontId="4"/>
  </si>
  <si>
    <t>さいたま市</t>
    <rPh sb="4" eb="5">
      <t>シ</t>
    </rPh>
    <phoneticPr fontId="4"/>
  </si>
  <si>
    <t>その他これらに準ずる者①</t>
    <rPh sb="2" eb="3">
      <t>タ</t>
    </rPh>
    <rPh sb="7" eb="8">
      <t>ジュン</t>
    </rPh>
    <rPh sb="10" eb="11">
      <t>モノ</t>
    </rPh>
    <phoneticPr fontId="4"/>
  </si>
  <si>
    <t>名古屋市</t>
    <rPh sb="0" eb="4">
      <t>ナゴヤシ</t>
    </rPh>
    <phoneticPr fontId="4"/>
  </si>
  <si>
    <t>７級以上</t>
    <rPh sb="1" eb="2">
      <t>キュウ</t>
    </rPh>
    <rPh sb="2" eb="4">
      <t>イジョウ</t>
    </rPh>
    <phoneticPr fontId="4"/>
  </si>
  <si>
    <t>大学准教授</t>
    <rPh sb="0" eb="2">
      <t>ダイガク</t>
    </rPh>
    <rPh sb="2" eb="5">
      <t>ジュンキョウジュ</t>
    </rPh>
    <phoneticPr fontId="4"/>
  </si>
  <si>
    <t>②</t>
    <phoneticPr fontId="4"/>
  </si>
  <si>
    <t>京都市</t>
    <rPh sb="0" eb="3">
      <t>キョウトシ</t>
    </rPh>
    <phoneticPr fontId="4"/>
  </si>
  <si>
    <t>医師</t>
    <rPh sb="0" eb="2">
      <t>イシ</t>
    </rPh>
    <phoneticPr fontId="4"/>
  </si>
  <si>
    <t>大阪市</t>
    <rPh sb="0" eb="3">
      <t>オオサカシ</t>
    </rPh>
    <phoneticPr fontId="4"/>
  </si>
  <si>
    <t>病棟長</t>
    <rPh sb="0" eb="2">
      <t>ビョウトウ</t>
    </rPh>
    <rPh sb="2" eb="3">
      <t>チョウ</t>
    </rPh>
    <phoneticPr fontId="4"/>
  </si>
  <si>
    <t>堺市</t>
    <rPh sb="0" eb="2">
      <t>サカイシ</t>
    </rPh>
    <phoneticPr fontId="4"/>
  </si>
  <si>
    <t>看護師長</t>
    <rPh sb="0" eb="4">
      <t>カンゴシチョウ</t>
    </rPh>
    <phoneticPr fontId="4"/>
  </si>
  <si>
    <t>神戸市</t>
    <rPh sb="0" eb="3">
      <t>コウベシ</t>
    </rPh>
    <phoneticPr fontId="4"/>
  </si>
  <si>
    <t>各種技師</t>
    <rPh sb="0" eb="2">
      <t>カクシュ</t>
    </rPh>
    <rPh sb="2" eb="4">
      <t>ギシ</t>
    </rPh>
    <phoneticPr fontId="4"/>
  </si>
  <si>
    <t>広島市</t>
    <rPh sb="0" eb="3">
      <t>ヒロシマシ</t>
    </rPh>
    <phoneticPr fontId="4"/>
  </si>
  <si>
    <t>部長</t>
    <rPh sb="0" eb="2">
      <t>ブチョウ</t>
    </rPh>
    <phoneticPr fontId="4"/>
  </si>
  <si>
    <t>福岡市</t>
    <rPh sb="0" eb="3">
      <t>フクオカシ</t>
    </rPh>
    <phoneticPr fontId="4"/>
  </si>
  <si>
    <t>その他これらに準ずる者②</t>
    <rPh sb="2" eb="3">
      <t>タ</t>
    </rPh>
    <rPh sb="7" eb="8">
      <t>ジュン</t>
    </rPh>
    <rPh sb="10" eb="11">
      <t>モノ</t>
    </rPh>
    <phoneticPr fontId="4"/>
  </si>
  <si>
    <t>その他</t>
    <rPh sb="2" eb="3">
      <t>タ</t>
    </rPh>
    <phoneticPr fontId="4"/>
  </si>
  <si>
    <t>６級以下
３級以上</t>
    <rPh sb="1" eb="2">
      <t>キュウ</t>
    </rPh>
    <rPh sb="2" eb="4">
      <t>イカ</t>
    </rPh>
    <rPh sb="6" eb="7">
      <t>キュウ</t>
    </rPh>
    <rPh sb="7" eb="9">
      <t>イジョウ</t>
    </rPh>
    <phoneticPr fontId="4"/>
  </si>
  <si>
    <t>看護師</t>
    <rPh sb="0" eb="3">
      <t>カンゴシ</t>
    </rPh>
    <phoneticPr fontId="4"/>
  </si>
  <si>
    <t>③</t>
    <phoneticPr fontId="4"/>
  </si>
  <si>
    <t>各種療法士</t>
    <rPh sb="0" eb="2">
      <t>カクシュ</t>
    </rPh>
    <rPh sb="2" eb="5">
      <t>リョウホウシ</t>
    </rPh>
    <phoneticPr fontId="4"/>
  </si>
  <si>
    <t>事務長</t>
    <rPh sb="0" eb="3">
      <t>ジムチョウ</t>
    </rPh>
    <phoneticPr fontId="4"/>
  </si>
  <si>
    <t>係長（事務職）</t>
    <rPh sb="0" eb="2">
      <t>カカリチョウ</t>
    </rPh>
    <rPh sb="3" eb="6">
      <t>ジムショク</t>
    </rPh>
    <phoneticPr fontId="4"/>
  </si>
  <si>
    <t>その他これらに準ずる者③</t>
    <rPh sb="2" eb="3">
      <t>タ</t>
    </rPh>
    <rPh sb="7" eb="8">
      <t>ジュン</t>
    </rPh>
    <rPh sb="10" eb="11">
      <t>モノ</t>
    </rPh>
    <phoneticPr fontId="4"/>
  </si>
  <si>
    <t>２級以下</t>
    <rPh sb="1" eb="2">
      <t>キュウ</t>
    </rPh>
    <rPh sb="2" eb="4">
      <t>イカ</t>
    </rPh>
    <phoneticPr fontId="4"/>
  </si>
  <si>
    <t>ホームヘルパー</t>
    <phoneticPr fontId="4"/>
  </si>
  <si>
    <t>④</t>
    <phoneticPr fontId="4"/>
  </si>
  <si>
    <t>生活支援員</t>
    <rPh sb="0" eb="2">
      <t>セイカツ</t>
    </rPh>
    <rPh sb="2" eb="5">
      <t>シエンイン</t>
    </rPh>
    <phoneticPr fontId="4"/>
  </si>
  <si>
    <t>係員（事務職）</t>
    <rPh sb="0" eb="2">
      <t>カカリイン</t>
    </rPh>
    <rPh sb="3" eb="6">
      <t>ジムショク</t>
    </rPh>
    <phoneticPr fontId="4"/>
  </si>
  <si>
    <t>その他これらに準ずる者④</t>
    <rPh sb="2" eb="3">
      <t>タ</t>
    </rPh>
    <rPh sb="7" eb="8">
      <t>ジュン</t>
    </rPh>
    <rPh sb="10" eb="11">
      <t>モノ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</si>
</sst>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Red]\-#,##0.0"/>
    <numFmt numFmtId="177" formatCode="gggyy&quot;年&quot;m&quot;月&quot;d&quot;日&quot;"/>
    <numFmt numFmtId="178" formatCode="#,##0&quot;円&quot;"/>
    <numFmt numFmtId="179" formatCode="ggge&quot;年&quot;m&quot;月&quot;d&quot;日&quot;\(aaa\)"/>
    <numFmt numFmtId="180" formatCode="#,##0;[Red]#,##0"/>
  </numFmts>
  <fonts count="1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6"/>
      <name val="ＭＳ Ｐゴシック"/>
      <family val="3"/>
    </font>
    <font>
      <sz val="11"/>
      <name val="游ゴシック"/>
      <family val="3"/>
      <charset val="128"/>
    </font>
    <font>
      <b/>
      <sz val="9"/>
      <name val="游ゴシック"/>
      <family val="3"/>
      <charset val="128"/>
    </font>
    <font>
      <sz val="9"/>
      <name val="游ゴシック"/>
      <family val="3"/>
      <charset val="128"/>
    </font>
    <font>
      <u/>
      <sz val="9"/>
      <name val="游ゴシック"/>
      <family val="3"/>
      <charset val="128"/>
    </font>
    <font>
      <b/>
      <sz val="9"/>
      <color rgb="FFFF0000"/>
      <name val="游ゴシック"/>
      <family val="3"/>
      <charset val="128"/>
    </font>
    <font>
      <b/>
      <sz val="9"/>
      <color theme="1"/>
      <name val="游ゴシック"/>
      <family val="3"/>
      <charset val="128"/>
    </font>
    <font>
      <sz val="9"/>
      <color theme="1"/>
      <name val="游ゴシック"/>
      <family val="3"/>
      <charset val="128"/>
    </font>
    <font>
      <sz val="8"/>
      <color theme="1"/>
      <name val="游ゴシック"/>
      <family val="3"/>
      <charset val="128"/>
    </font>
    <font>
      <sz val="10"/>
      <color theme="1"/>
      <name val="游ゴシック"/>
      <family val="3"/>
      <charset val="128"/>
    </font>
  </fonts>
  <fills count="3">
    <fill>
      <patternFill patternType="none"/>
    </fill>
    <fill>
      <patternFill patternType="gray125"/>
    </fill>
    <fill>
      <patternFill patternType="solid">
        <fgColor theme="8" tint="0.79998168889431442"/>
        <bgColor indexed="64"/>
      </patternFill>
    </fill>
  </fills>
  <borders count="42">
    <border>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38" fontId="2" fillId="0" borderId="0" applyFont="0" applyFill="0" applyBorder="0" applyAlignment="0" applyProtection="0">
      <alignment vertical="center"/>
    </xf>
    <xf numFmtId="6" fontId="3" fillId="0" borderId="0" applyFont="0" applyFill="0" applyBorder="0" applyAlignment="0" applyProtection="0">
      <alignment vertical="center"/>
    </xf>
    <xf numFmtId="0" fontId="3" fillId="0" borderId="0"/>
    <xf numFmtId="0" fontId="2" fillId="0" borderId="0">
      <alignment vertical="center"/>
    </xf>
    <xf numFmtId="0" fontId="1" fillId="0" borderId="0">
      <alignment vertical="center"/>
    </xf>
  </cellStyleXfs>
  <cellXfs count="192">
    <xf numFmtId="0" fontId="0" fillId="0" borderId="0" xfId="0">
      <alignment vertical="center"/>
    </xf>
    <xf numFmtId="0" fontId="7" fillId="0" borderId="3" xfId="0" applyFont="1" applyBorder="1" applyAlignment="1">
      <alignment horizontal="center" vertical="center"/>
    </xf>
    <xf numFmtId="0" fontId="7" fillId="0" borderId="0" xfId="0" applyFont="1">
      <alignment vertical="center"/>
    </xf>
    <xf numFmtId="0" fontId="7" fillId="0" borderId="3" xfId="0" applyFont="1" applyBorder="1">
      <alignment vertical="center"/>
    </xf>
    <xf numFmtId="38" fontId="7" fillId="0" borderId="3" xfId="1" applyFont="1" applyBorder="1" applyAlignment="1">
      <alignment vertical="center"/>
    </xf>
    <xf numFmtId="38" fontId="7" fillId="0" borderId="0" xfId="0" applyNumberFormat="1" applyFont="1">
      <alignment vertical="center"/>
    </xf>
    <xf numFmtId="176" fontId="7" fillId="0" borderId="0" xfId="0" applyNumberFormat="1" applyFont="1">
      <alignment vertical="center"/>
    </xf>
    <xf numFmtId="0" fontId="7" fillId="2" borderId="3" xfId="0" applyFont="1" applyFill="1" applyBorder="1">
      <alignment vertical="center"/>
    </xf>
    <xf numFmtId="0" fontId="7" fillId="2" borderId="3" xfId="0" applyFont="1" applyFill="1" applyBorder="1" applyAlignment="1">
      <alignment horizontal="center" vertical="center"/>
    </xf>
    <xf numFmtId="38" fontId="7" fillId="2" borderId="3" xfId="1" applyFont="1" applyFill="1" applyBorder="1" applyAlignment="1">
      <alignment vertical="center"/>
    </xf>
    <xf numFmtId="0" fontId="7" fillId="0" borderId="0" xfId="0" applyFont="1" applyAlignment="1">
      <alignment horizontal="center" vertical="center"/>
    </xf>
    <xf numFmtId="0" fontId="7" fillId="0" borderId="21" xfId="0" applyFont="1" applyBorder="1" applyAlignment="1">
      <alignment horizontal="center" vertical="center"/>
    </xf>
    <xf numFmtId="0" fontId="9" fillId="0" borderId="0" xfId="0" applyFont="1">
      <alignment vertical="center"/>
    </xf>
    <xf numFmtId="0" fontId="9" fillId="0" borderId="0" xfId="0" applyFont="1" applyAlignment="1">
      <alignment horizontal="center" vertical="center" shrinkToFit="1"/>
    </xf>
    <xf numFmtId="0" fontId="8" fillId="0" borderId="0" xfId="0" applyFont="1">
      <alignment vertical="center"/>
    </xf>
    <xf numFmtId="0" fontId="9" fillId="0" borderId="18" xfId="0" applyFont="1" applyBorder="1" applyAlignment="1" applyProtection="1">
      <alignment horizontal="center" vertical="center" wrapText="1" shrinkToFit="1"/>
      <protection locked="0"/>
    </xf>
    <xf numFmtId="0" fontId="9" fillId="0" borderId="0" xfId="7" applyFont="1">
      <alignment vertical="center"/>
    </xf>
    <xf numFmtId="0" fontId="8" fillId="0" borderId="0" xfId="7" applyFont="1" applyAlignment="1">
      <alignment horizontal="left" vertical="center"/>
    </xf>
    <xf numFmtId="0" fontId="9" fillId="0" borderId="0" xfId="7" applyFont="1" applyAlignment="1">
      <alignment horizontal="justify" vertical="center"/>
    </xf>
    <xf numFmtId="0" fontId="8" fillId="0" borderId="0" xfId="7" applyFont="1" applyAlignment="1">
      <alignment horizontal="center" vertical="center"/>
    </xf>
    <xf numFmtId="0" fontId="12" fillId="0" borderId="0" xfId="7" applyFont="1" applyAlignment="1">
      <alignment horizontal="center" vertical="center"/>
    </xf>
    <xf numFmtId="0" fontId="13" fillId="0" borderId="0" xfId="7" applyFont="1" applyAlignment="1">
      <alignment horizontal="center" vertical="center"/>
    </xf>
    <xf numFmtId="0" fontId="13" fillId="0" borderId="0" xfId="7" applyFont="1" applyAlignment="1">
      <alignment horizontal="justify" vertical="center"/>
    </xf>
    <xf numFmtId="0" fontId="13" fillId="0" borderId="0" xfId="7" applyFont="1">
      <alignment vertical="center"/>
    </xf>
    <xf numFmtId="0" fontId="9" fillId="0" borderId="0" xfId="7" quotePrefix="1" applyFont="1">
      <alignment vertical="center"/>
    </xf>
    <xf numFmtId="179" fontId="9" fillId="0" borderId="0" xfId="7" applyNumberFormat="1" applyFont="1">
      <alignment vertical="center"/>
    </xf>
    <xf numFmtId="0" fontId="9" fillId="0" borderId="0" xfId="7" applyFont="1" applyAlignment="1">
      <alignment vertical="top" wrapText="1"/>
    </xf>
    <xf numFmtId="0" fontId="9" fillId="0" borderId="0" xfId="7" applyFont="1" applyAlignment="1">
      <alignment horizontal="left" vertical="top" wrapText="1"/>
    </xf>
    <xf numFmtId="0" fontId="9" fillId="0" borderId="0" xfId="7" applyFont="1" applyAlignment="1">
      <alignment horizontal="left" vertical="center" wrapText="1"/>
    </xf>
    <xf numFmtId="0" fontId="12" fillId="0" borderId="0" xfId="0" applyFont="1" applyAlignment="1">
      <alignment horizontal="center" vertical="center"/>
    </xf>
    <xf numFmtId="0" fontId="13" fillId="0" borderId="0" xfId="0" applyFont="1" applyAlignment="1">
      <alignment horizontal="right" vertical="center" shrinkToFit="1"/>
    </xf>
    <xf numFmtId="0" fontId="13" fillId="0" borderId="0" xfId="0" applyFont="1">
      <alignment vertical="center"/>
    </xf>
    <xf numFmtId="38" fontId="13" fillId="0" borderId="29" xfId="1" applyFont="1" applyFill="1" applyBorder="1" applyAlignment="1">
      <alignment horizontal="center" vertical="center" shrinkToFit="1"/>
    </xf>
    <xf numFmtId="0" fontId="13" fillId="0" borderId="0" xfId="0" applyFont="1" applyAlignment="1">
      <alignment horizontal="center" vertical="center" shrinkToFit="1"/>
    </xf>
    <xf numFmtId="0" fontId="13" fillId="0" borderId="3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wrapText="1" shrinkToFit="1"/>
    </xf>
    <xf numFmtId="0" fontId="13" fillId="0" borderId="7" xfId="0" applyFont="1" applyBorder="1" applyAlignment="1">
      <alignment horizontal="center" vertical="center" shrinkToFit="1"/>
    </xf>
    <xf numFmtId="0" fontId="13" fillId="0" borderId="7" xfId="0" applyFont="1" applyBorder="1" applyAlignment="1">
      <alignment horizontal="center" vertical="center" wrapText="1" shrinkToFit="1"/>
    </xf>
    <xf numFmtId="0" fontId="13" fillId="0" borderId="8" xfId="0" applyFont="1" applyBorder="1" applyAlignment="1">
      <alignment horizontal="center" vertical="center" wrapText="1"/>
    </xf>
    <xf numFmtId="0" fontId="13" fillId="0" borderId="8" xfId="0" applyFont="1" applyBorder="1" applyAlignment="1">
      <alignment horizontal="center" vertical="center"/>
    </xf>
    <xf numFmtId="0" fontId="13" fillId="0" borderId="8"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9" xfId="0" applyFont="1" applyBorder="1" applyAlignment="1">
      <alignment horizontal="center" vertical="center" wrapText="1" shrinkToFit="1"/>
    </xf>
    <xf numFmtId="0" fontId="13" fillId="0" borderId="2" xfId="0" applyFont="1" applyBorder="1" applyAlignment="1">
      <alignment horizontal="center" vertical="center" shrinkToFit="1"/>
    </xf>
    <xf numFmtId="0" fontId="13" fillId="0" borderId="4" xfId="0" applyFont="1" applyBorder="1" applyAlignment="1">
      <alignment horizontal="center" vertical="center" wrapText="1" shrinkToFit="1"/>
    </xf>
    <xf numFmtId="0" fontId="13" fillId="0" borderId="22" xfId="0" applyFont="1" applyBorder="1" applyAlignment="1">
      <alignment horizontal="right" vertical="top" shrinkToFit="1"/>
    </xf>
    <xf numFmtId="0" fontId="13" fillId="0" borderId="24" xfId="0" applyFont="1" applyBorder="1" applyAlignment="1">
      <alignment horizontal="right" vertical="top" wrapText="1" shrinkToFit="1"/>
    </xf>
    <xf numFmtId="0" fontId="13" fillId="0" borderId="26" xfId="0" applyFont="1" applyBorder="1" applyAlignment="1">
      <alignment horizontal="right" vertical="top" shrinkToFit="1"/>
    </xf>
    <xf numFmtId="0" fontId="13" fillId="0" borderId="26" xfId="0" applyFont="1" applyBorder="1" applyAlignment="1">
      <alignment horizontal="right" vertical="top" wrapText="1" shrinkToFit="1"/>
    </xf>
    <xf numFmtId="0" fontId="13" fillId="0" borderId="23" xfId="0" applyFont="1" applyBorder="1" applyAlignment="1">
      <alignment horizontal="right" vertical="top" wrapText="1"/>
    </xf>
    <xf numFmtId="0" fontId="13" fillId="0" borderId="23" xfId="0" applyFont="1" applyBorder="1" applyAlignment="1">
      <alignment horizontal="right" vertical="top"/>
    </xf>
    <xf numFmtId="0" fontId="13" fillId="0" borderId="23" xfId="0" applyFont="1" applyBorder="1" applyAlignment="1">
      <alignment horizontal="right" vertical="top" wrapText="1" shrinkToFit="1"/>
    </xf>
    <xf numFmtId="0" fontId="13" fillId="0" borderId="23" xfId="0" applyFont="1" applyBorder="1" applyAlignment="1">
      <alignment horizontal="right" vertical="top" shrinkToFit="1"/>
    </xf>
    <xf numFmtId="0" fontId="13" fillId="0" borderId="27" xfId="0" applyFont="1" applyBorder="1" applyAlignment="1">
      <alignment horizontal="right" vertical="top" shrinkToFit="1"/>
    </xf>
    <xf numFmtId="0" fontId="13" fillId="0" borderId="25" xfId="0" applyFont="1" applyBorder="1" applyAlignment="1">
      <alignment horizontal="right" vertical="top" shrinkToFit="1"/>
    </xf>
    <xf numFmtId="0" fontId="13" fillId="0" borderId="25" xfId="0" applyFont="1" applyBorder="1" applyAlignment="1">
      <alignment horizontal="right" vertical="center" shrinkToFit="1"/>
    </xf>
    <xf numFmtId="0" fontId="9" fillId="0" borderId="0" xfId="0" applyFont="1" applyAlignment="1">
      <alignment horizontal="right" vertical="top"/>
    </xf>
    <xf numFmtId="14" fontId="13" fillId="0" borderId="17" xfId="0" applyNumberFormat="1" applyFont="1" applyBorder="1" applyAlignment="1">
      <alignment horizontal="center" vertical="center" shrinkToFit="1"/>
    </xf>
    <xf numFmtId="20" fontId="13" fillId="0" borderId="18" xfId="0" applyNumberFormat="1" applyFont="1" applyBorder="1" applyAlignment="1">
      <alignment horizontal="center" vertical="center" shrinkToFit="1"/>
    </xf>
    <xf numFmtId="0" fontId="13" fillId="0" borderId="19" xfId="0" applyFont="1" applyBorder="1" applyAlignment="1">
      <alignment horizontal="center" vertical="center" shrinkToFit="1"/>
    </xf>
    <xf numFmtId="20" fontId="13" fillId="0" borderId="19" xfId="0" applyNumberFormat="1" applyFont="1" applyBorder="1" applyAlignment="1">
      <alignment horizontal="center" vertical="center" shrinkToFit="1"/>
    </xf>
    <xf numFmtId="0" fontId="13" fillId="0" borderId="21" xfId="0" applyFont="1" applyBorder="1" applyAlignment="1">
      <alignment horizontal="justify" vertical="center" wrapText="1"/>
    </xf>
    <xf numFmtId="0" fontId="13" fillId="0" borderId="21" xfId="0" applyFont="1" applyBorder="1" applyAlignment="1">
      <alignment horizontal="right" vertical="center" shrinkToFit="1"/>
    </xf>
    <xf numFmtId="0" fontId="13" fillId="0" borderId="21" xfId="0" applyFont="1" applyBorder="1" applyAlignment="1">
      <alignment horizontal="center" vertical="center" shrinkToFit="1"/>
    </xf>
    <xf numFmtId="180" fontId="13" fillId="2" borderId="21" xfId="1" applyNumberFormat="1" applyFont="1" applyFill="1" applyBorder="1" applyAlignment="1">
      <alignment vertical="center" shrinkToFit="1"/>
    </xf>
    <xf numFmtId="180" fontId="13" fillId="0" borderId="21" xfId="1" applyNumberFormat="1" applyFont="1" applyFill="1" applyBorder="1" applyAlignment="1">
      <alignment vertical="center" shrinkToFit="1"/>
    </xf>
    <xf numFmtId="180" fontId="13" fillId="0" borderId="35" xfId="1" applyNumberFormat="1" applyFont="1" applyFill="1" applyBorder="1" applyAlignment="1">
      <alignment vertical="center" shrinkToFit="1"/>
    </xf>
    <xf numFmtId="180" fontId="13" fillId="2" borderId="20" xfId="1" applyNumberFormat="1" applyFont="1" applyFill="1" applyBorder="1" applyAlignment="1">
      <alignment vertical="center" shrinkToFit="1"/>
    </xf>
    <xf numFmtId="180" fontId="13" fillId="2" borderId="35" xfId="1" applyNumberFormat="1" applyFont="1" applyFill="1" applyBorder="1" applyAlignment="1">
      <alignment vertical="center" shrinkToFit="1"/>
    </xf>
    <xf numFmtId="14" fontId="13" fillId="0" borderId="2" xfId="0" applyNumberFormat="1" applyFont="1" applyBorder="1" applyAlignment="1">
      <alignment horizontal="center" vertical="center" shrinkToFit="1"/>
    </xf>
    <xf numFmtId="20" fontId="13" fillId="0" borderId="9" xfId="0" applyNumberFormat="1" applyFont="1" applyBorder="1" applyAlignment="1">
      <alignment horizontal="center" vertical="center" shrinkToFit="1"/>
    </xf>
    <xf numFmtId="0" fontId="13" fillId="0" borderId="10" xfId="0" applyFont="1" applyBorder="1" applyAlignment="1">
      <alignment horizontal="center" vertical="center" shrinkToFit="1"/>
    </xf>
    <xf numFmtId="20" fontId="13" fillId="0" borderId="10" xfId="0" applyNumberFormat="1" applyFont="1" applyBorder="1" applyAlignment="1">
      <alignment horizontal="center" vertical="center" shrinkToFit="1"/>
    </xf>
    <xf numFmtId="0" fontId="13" fillId="0" borderId="3" xfId="0" applyFont="1" applyBorder="1" applyAlignment="1">
      <alignment horizontal="justify" vertical="center" wrapText="1"/>
    </xf>
    <xf numFmtId="0" fontId="13" fillId="0" borderId="3" xfId="0" applyFont="1" applyBorder="1" applyAlignment="1">
      <alignment vertical="center" wrapText="1"/>
    </xf>
    <xf numFmtId="0" fontId="13" fillId="0" borderId="3" xfId="0" applyFont="1" applyBorder="1" applyAlignment="1">
      <alignment horizontal="right" vertical="center" shrinkToFit="1"/>
    </xf>
    <xf numFmtId="180" fontId="13" fillId="2" borderId="3" xfId="1" applyNumberFormat="1" applyFont="1" applyFill="1" applyBorder="1" applyAlignment="1">
      <alignment vertical="center" shrinkToFit="1"/>
    </xf>
    <xf numFmtId="180" fontId="13" fillId="0" borderId="3" xfId="1" applyNumberFormat="1" applyFont="1" applyFill="1" applyBorder="1" applyAlignment="1">
      <alignment vertical="center" shrinkToFit="1"/>
    </xf>
    <xf numFmtId="180" fontId="13" fillId="0" borderId="34" xfId="1" applyNumberFormat="1" applyFont="1" applyFill="1" applyBorder="1" applyAlignment="1">
      <alignment vertical="center" shrinkToFit="1"/>
    </xf>
    <xf numFmtId="180" fontId="13" fillId="2" borderId="11" xfId="1" applyNumberFormat="1" applyFont="1" applyFill="1" applyBorder="1" applyAlignment="1">
      <alignment vertical="center" shrinkToFit="1"/>
    </xf>
    <xf numFmtId="180" fontId="13" fillId="2" borderId="34" xfId="1" applyNumberFormat="1" applyFont="1" applyFill="1" applyBorder="1" applyAlignment="1">
      <alignment vertical="center" shrinkToFit="1"/>
    </xf>
    <xf numFmtId="0" fontId="13" fillId="0" borderId="36" xfId="0" applyFont="1" applyBorder="1" applyAlignment="1">
      <alignment horizontal="center" vertical="center"/>
    </xf>
    <xf numFmtId="180" fontId="13" fillId="2" borderId="15" xfId="0" applyNumberFormat="1" applyFont="1" applyFill="1" applyBorder="1" applyAlignment="1">
      <alignment horizontal="right" vertical="center"/>
    </xf>
    <xf numFmtId="0" fontId="13" fillId="0" borderId="15" xfId="0" applyFont="1" applyBorder="1" applyAlignment="1">
      <alignment horizontal="center" vertical="center"/>
    </xf>
    <xf numFmtId="180" fontId="13" fillId="2" borderId="15" xfId="1" applyNumberFormat="1" applyFont="1" applyFill="1" applyBorder="1" applyAlignment="1">
      <alignment vertical="center" shrinkToFit="1"/>
    </xf>
    <xf numFmtId="180" fontId="13" fillId="2" borderId="36" xfId="1" applyNumberFormat="1" applyFont="1" applyFill="1" applyBorder="1" applyAlignment="1">
      <alignment vertical="center" shrinkToFit="1"/>
    </xf>
    <xf numFmtId="180" fontId="13" fillId="2" borderId="37" xfId="1" applyNumberFormat="1" applyFont="1" applyFill="1" applyBorder="1" applyAlignment="1">
      <alignment vertical="center" shrinkToFit="1"/>
    </xf>
    <xf numFmtId="0" fontId="13" fillId="0" borderId="0" xfId="0" applyFont="1" applyAlignment="1">
      <alignment vertical="center" shrinkToFit="1"/>
    </xf>
    <xf numFmtId="0" fontId="12" fillId="0" borderId="0" xfId="0" applyFont="1" applyAlignment="1">
      <alignment vertical="center" shrinkToFit="1"/>
    </xf>
    <xf numFmtId="0" fontId="12" fillId="0" borderId="0" xfId="0" applyFont="1" applyAlignment="1">
      <alignment horizontal="center" vertical="center" shrinkToFit="1"/>
    </xf>
    <xf numFmtId="38" fontId="12" fillId="0" borderId="0" xfId="0" applyNumberFormat="1" applyFont="1" applyAlignment="1">
      <alignment horizontal="center" vertical="center" shrinkToFit="1"/>
    </xf>
    <xf numFmtId="14" fontId="13" fillId="0" borderId="17" xfId="0" applyNumberFormat="1" applyFont="1" applyBorder="1" applyAlignment="1" applyProtection="1">
      <alignment horizontal="center" vertical="center" shrinkToFit="1"/>
      <protection locked="0"/>
    </xf>
    <xf numFmtId="20" fontId="13" fillId="0" borderId="18" xfId="0" applyNumberFormat="1" applyFont="1" applyBorder="1" applyAlignment="1" applyProtection="1">
      <alignment horizontal="center" vertical="center" shrinkToFit="1"/>
      <protection locked="0"/>
    </xf>
    <xf numFmtId="20" fontId="13" fillId="0" borderId="19" xfId="0" applyNumberFormat="1" applyFont="1" applyBorder="1" applyAlignment="1" applyProtection="1">
      <alignment horizontal="center" vertical="center" shrinkToFit="1"/>
      <protection locked="0"/>
    </xf>
    <xf numFmtId="0" fontId="13" fillId="0" borderId="21" xfId="0" applyFont="1" applyBorder="1" applyAlignment="1" applyProtection="1">
      <alignment horizontal="justify" vertical="center" wrapText="1"/>
      <protection locked="0"/>
    </xf>
    <xf numFmtId="0" fontId="13" fillId="0" borderId="21" xfId="0" applyFont="1" applyBorder="1" applyAlignment="1" applyProtection="1">
      <alignment horizontal="right" vertical="center" shrinkToFit="1"/>
      <protection locked="0"/>
    </xf>
    <xf numFmtId="0" fontId="13" fillId="0" borderId="21" xfId="0" applyFont="1" applyBorder="1" applyAlignment="1" applyProtection="1">
      <alignment horizontal="center" vertical="center" shrinkToFit="1"/>
      <protection locked="0"/>
    </xf>
    <xf numFmtId="180" fontId="13" fillId="0" borderId="21" xfId="1" applyNumberFormat="1" applyFont="1" applyFill="1" applyBorder="1" applyAlignment="1" applyProtection="1">
      <alignment vertical="center" shrinkToFit="1"/>
      <protection locked="0"/>
    </xf>
    <xf numFmtId="180" fontId="13" fillId="0" borderId="35" xfId="1" applyNumberFormat="1" applyFont="1" applyFill="1" applyBorder="1" applyAlignment="1" applyProtection="1">
      <alignment vertical="center" shrinkToFit="1"/>
      <protection locked="0"/>
    </xf>
    <xf numFmtId="14" fontId="13" fillId="0" borderId="2" xfId="0" applyNumberFormat="1" applyFont="1" applyBorder="1" applyAlignment="1" applyProtection="1">
      <alignment horizontal="center" vertical="center" shrinkToFit="1"/>
      <protection locked="0"/>
    </xf>
    <xf numFmtId="20" fontId="13" fillId="0" borderId="9" xfId="0" applyNumberFormat="1" applyFont="1" applyBorder="1" applyAlignment="1" applyProtection="1">
      <alignment horizontal="center" vertical="center" shrinkToFit="1"/>
      <protection locked="0"/>
    </xf>
    <xf numFmtId="20" fontId="13" fillId="0" borderId="10" xfId="0" applyNumberFormat="1" applyFont="1" applyBorder="1" applyAlignment="1" applyProtection="1">
      <alignment horizontal="center" vertical="center" shrinkToFit="1"/>
      <protection locked="0"/>
    </xf>
    <xf numFmtId="0" fontId="13" fillId="0" borderId="3" xfId="0" applyFont="1" applyBorder="1" applyAlignment="1" applyProtection="1">
      <alignment horizontal="justify" vertical="center" wrapText="1"/>
      <protection locked="0"/>
    </xf>
    <xf numFmtId="0" fontId="13" fillId="0" borderId="3" xfId="0" applyFont="1" applyBorder="1" applyAlignment="1" applyProtection="1">
      <alignment vertical="center" wrapText="1"/>
      <protection locked="0"/>
    </xf>
    <xf numFmtId="0" fontId="13" fillId="0" borderId="3" xfId="0" applyFont="1" applyBorder="1" applyAlignment="1" applyProtection="1">
      <alignment horizontal="right" vertical="center" shrinkToFit="1"/>
      <protection locked="0"/>
    </xf>
    <xf numFmtId="0" fontId="13" fillId="0" borderId="3" xfId="0" applyFont="1" applyBorder="1" applyAlignment="1" applyProtection="1">
      <alignment horizontal="center" vertical="center" shrinkToFit="1"/>
      <protection locked="0"/>
    </xf>
    <xf numFmtId="180" fontId="13" fillId="0" borderId="3" xfId="1" applyNumberFormat="1" applyFont="1" applyFill="1" applyBorder="1" applyAlignment="1" applyProtection="1">
      <alignment vertical="center" shrinkToFit="1"/>
      <protection locked="0"/>
    </xf>
    <xf numFmtId="180" fontId="13" fillId="0" borderId="34" xfId="1" applyNumberFormat="1" applyFont="1" applyFill="1" applyBorder="1" applyAlignment="1" applyProtection="1">
      <alignment vertical="center" shrinkToFit="1"/>
      <protection locked="0"/>
    </xf>
    <xf numFmtId="180" fontId="13" fillId="2" borderId="23" xfId="1" applyNumberFormat="1" applyFont="1" applyFill="1" applyBorder="1" applyAlignment="1">
      <alignment vertical="center" shrinkToFit="1"/>
    </xf>
    <xf numFmtId="180" fontId="13" fillId="0" borderId="23" xfId="1" applyNumberFormat="1" applyFont="1" applyFill="1" applyBorder="1" applyAlignment="1" applyProtection="1">
      <alignment vertical="center" shrinkToFit="1"/>
      <protection locked="0"/>
    </xf>
    <xf numFmtId="180" fontId="13" fillId="0" borderId="28" xfId="1" applyNumberFormat="1" applyFont="1" applyFill="1" applyBorder="1" applyAlignment="1" applyProtection="1">
      <alignment vertical="center" shrinkToFit="1"/>
      <protection locked="0"/>
    </xf>
    <xf numFmtId="180" fontId="13" fillId="2" borderId="27" xfId="1" applyNumberFormat="1" applyFont="1" applyFill="1" applyBorder="1" applyAlignment="1">
      <alignment vertical="center" shrinkToFit="1"/>
    </xf>
    <xf numFmtId="180" fontId="13" fillId="2" borderId="28" xfId="1" applyNumberFormat="1" applyFont="1" applyFill="1" applyBorder="1" applyAlignment="1">
      <alignment vertical="center" shrinkToFit="1"/>
    </xf>
    <xf numFmtId="0" fontId="13" fillId="2" borderId="36" xfId="0" applyFont="1" applyFill="1" applyBorder="1" applyAlignment="1">
      <alignment horizontal="center" vertical="center"/>
    </xf>
    <xf numFmtId="0" fontId="13" fillId="2" borderId="15" xfId="0" applyFont="1" applyFill="1" applyBorder="1" applyAlignment="1">
      <alignment horizontal="center" vertical="center"/>
    </xf>
    <xf numFmtId="179" fontId="9" fillId="0" borderId="0" xfId="7" applyNumberFormat="1" applyFont="1" applyAlignment="1">
      <alignment horizontal="center" vertical="center"/>
    </xf>
    <xf numFmtId="20" fontId="9" fillId="0" borderId="0" xfId="7" applyNumberFormat="1" applyFont="1" applyAlignment="1">
      <alignment horizontal="center" vertical="center"/>
    </xf>
    <xf numFmtId="0" fontId="8" fillId="0" borderId="0" xfId="7" applyFont="1" applyAlignment="1">
      <alignment horizontal="left" vertical="center"/>
    </xf>
    <xf numFmtId="0" fontId="8" fillId="0" borderId="0" xfId="7" applyFont="1" applyAlignment="1">
      <alignment horizontal="center" vertical="center"/>
    </xf>
    <xf numFmtId="0" fontId="9" fillId="0" borderId="0" xfId="7" applyFont="1" applyAlignment="1" applyProtection="1">
      <alignment horizontal="left" vertical="center" wrapText="1"/>
      <protection locked="0"/>
    </xf>
    <xf numFmtId="0" fontId="9" fillId="0" borderId="0" xfId="7" applyFont="1" applyAlignment="1" applyProtection="1">
      <alignment horizontal="left" vertical="center"/>
      <protection locked="0"/>
    </xf>
    <xf numFmtId="0" fontId="9" fillId="0" borderId="0" xfId="7" applyFont="1" applyAlignment="1">
      <alignment horizontal="left" vertical="center"/>
    </xf>
    <xf numFmtId="0" fontId="9" fillId="0" borderId="30" xfId="7" applyFont="1" applyBorder="1" applyAlignment="1">
      <alignment horizontal="center" vertical="center"/>
    </xf>
    <xf numFmtId="0" fontId="9" fillId="0" borderId="30" xfId="7" applyFont="1" applyBorder="1" applyAlignment="1">
      <alignment horizontal="left" vertical="center" shrinkToFit="1"/>
    </xf>
    <xf numFmtId="0" fontId="9" fillId="0" borderId="30" xfId="7" applyFont="1" applyBorder="1" applyAlignment="1">
      <alignment horizontal="left" vertical="center"/>
    </xf>
    <xf numFmtId="177" fontId="9" fillId="0" borderId="0" xfId="7" applyNumberFormat="1" applyFont="1" applyAlignment="1">
      <alignment horizontal="center" vertical="center"/>
    </xf>
    <xf numFmtId="0" fontId="9" fillId="0" borderId="0" xfId="7" applyFont="1" applyAlignment="1">
      <alignment horizontal="left" vertical="top" wrapText="1"/>
    </xf>
    <xf numFmtId="0" fontId="9" fillId="0" borderId="31" xfId="7" applyFont="1" applyBorder="1" applyAlignment="1">
      <alignment horizontal="center" vertical="center"/>
    </xf>
    <xf numFmtId="0" fontId="9" fillId="0" borderId="31" xfId="7" applyFont="1" applyBorder="1" applyAlignment="1">
      <alignment horizontal="left" vertical="center" shrinkToFit="1"/>
    </xf>
    <xf numFmtId="0" fontId="0" fillId="0" borderId="31" xfId="0" applyBorder="1" applyAlignment="1">
      <alignment horizontal="left" vertical="center" shrinkToFit="1"/>
    </xf>
    <xf numFmtId="0" fontId="9" fillId="0" borderId="31" xfId="7" applyFont="1" applyBorder="1" applyAlignment="1">
      <alignment horizontal="left" vertical="center"/>
    </xf>
    <xf numFmtId="0" fontId="9" fillId="0" borderId="0" xfId="7" applyFont="1" applyAlignment="1">
      <alignment horizontal="justify" vertical="top" wrapText="1"/>
    </xf>
    <xf numFmtId="0" fontId="9" fillId="0" borderId="0" xfId="7" applyFont="1" applyAlignment="1">
      <alignment horizontal="left" vertical="top" shrinkToFit="1"/>
    </xf>
    <xf numFmtId="178" fontId="9" fillId="2" borderId="0" xfId="7" applyNumberFormat="1" applyFont="1" applyFill="1" applyAlignment="1">
      <alignment horizontal="center" vertical="top" shrinkToFit="1"/>
    </xf>
    <xf numFmtId="0" fontId="9" fillId="0" borderId="0" xfId="7" applyFont="1" applyAlignment="1">
      <alignment horizontal="center" vertical="top" wrapText="1"/>
    </xf>
    <xf numFmtId="178" fontId="9" fillId="2" borderId="0" xfId="7" applyNumberFormat="1" applyFont="1" applyFill="1" applyAlignment="1">
      <alignment horizontal="center" vertical="top" wrapText="1"/>
    </xf>
    <xf numFmtId="0" fontId="9" fillId="0" borderId="0" xfId="7" applyFont="1" applyAlignment="1">
      <alignment horizontal="right" vertical="top" shrinkToFit="1"/>
    </xf>
    <xf numFmtId="0" fontId="9" fillId="0" borderId="0" xfId="7" applyFont="1" applyAlignment="1">
      <alignment horizontal="center" vertical="top"/>
    </xf>
    <xf numFmtId="0" fontId="9" fillId="0" borderId="0" xfId="7" applyFont="1" applyAlignment="1">
      <alignment horizontal="center" vertical="top" shrinkToFit="1"/>
    </xf>
    <xf numFmtId="0" fontId="8" fillId="0" borderId="0" xfId="0" applyFont="1" applyAlignment="1">
      <alignment horizontal="left" vertical="center"/>
    </xf>
    <xf numFmtId="0" fontId="9" fillId="0" borderId="0" xfId="0" applyFont="1" applyAlignment="1">
      <alignment horizontal="right" vertical="center"/>
    </xf>
    <xf numFmtId="0" fontId="8" fillId="2" borderId="0" xfId="7" applyFont="1" applyFill="1" applyAlignment="1">
      <alignment horizontal="left" vertical="center"/>
    </xf>
    <xf numFmtId="0" fontId="8" fillId="0" borderId="0" xfId="0" applyFont="1" applyAlignment="1">
      <alignment horizontal="center" vertical="center" wrapText="1"/>
    </xf>
    <xf numFmtId="38" fontId="13" fillId="0" borderId="32" xfId="1" applyFont="1" applyFill="1" applyBorder="1" applyAlignment="1">
      <alignment horizontal="center" vertical="center" wrapText="1" shrinkToFit="1"/>
    </xf>
    <xf numFmtId="38" fontId="13" fillId="0" borderId="7" xfId="1" applyFont="1" applyFill="1" applyBorder="1" applyAlignment="1">
      <alignment horizontal="center" vertical="center" wrapText="1" shrinkToFit="1"/>
    </xf>
    <xf numFmtId="38" fontId="13" fillId="0" borderId="33" xfId="1" applyFont="1" applyFill="1" applyBorder="1" applyAlignment="1">
      <alignment horizontal="center" vertical="center" wrapText="1" shrinkToFit="1"/>
    </xf>
    <xf numFmtId="0" fontId="9" fillId="0" borderId="5" xfId="0" applyFont="1" applyBorder="1" applyAlignment="1">
      <alignment horizontal="center" vertical="center" wrapText="1"/>
    </xf>
    <xf numFmtId="0" fontId="9" fillId="0" borderId="38" xfId="0" applyFont="1" applyBorder="1" applyAlignment="1">
      <alignment horizontal="center" vertical="center"/>
    </xf>
    <xf numFmtId="38" fontId="12" fillId="2" borderId="15" xfId="0" applyNumberFormat="1" applyFont="1" applyFill="1" applyBorder="1" applyAlignment="1">
      <alignment horizontal="center" vertical="center" shrinkToFit="1"/>
    </xf>
    <xf numFmtId="38" fontId="12" fillId="2" borderId="16" xfId="0" applyNumberFormat="1" applyFont="1" applyFill="1" applyBorder="1" applyAlignment="1">
      <alignment horizontal="center" vertical="center" shrinkToFit="1"/>
    </xf>
    <xf numFmtId="0" fontId="13" fillId="2" borderId="0" xfId="0" applyFont="1" applyFill="1" applyAlignment="1">
      <alignment horizontal="left" vertical="center" shrinkToFit="1"/>
    </xf>
    <xf numFmtId="38" fontId="13" fillId="2" borderId="9" xfId="1" applyFont="1" applyFill="1" applyBorder="1" applyAlignment="1">
      <alignment horizontal="right" vertical="center" shrinkToFit="1"/>
    </xf>
    <xf numFmtId="38" fontId="13" fillId="2" borderId="34" xfId="1" applyFont="1" applyFill="1" applyBorder="1" applyAlignment="1">
      <alignment horizontal="right" vertical="center" shrinkToFit="1"/>
    </xf>
    <xf numFmtId="0" fontId="13" fillId="0" borderId="29"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36" xfId="0" applyFont="1" applyBorder="1" applyAlignment="1">
      <alignment horizontal="center" vertical="center"/>
    </xf>
    <xf numFmtId="0" fontId="13" fillId="0" borderId="1" xfId="0" applyFont="1" applyBorder="1" applyAlignment="1">
      <alignment horizontal="left" vertical="center"/>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9" fillId="0" borderId="0" xfId="0" applyFont="1" applyAlignment="1">
      <alignment horizontal="left" vertical="top"/>
    </xf>
    <xf numFmtId="0" fontId="13" fillId="0" borderId="5" xfId="0" applyFont="1" applyBorder="1" applyAlignment="1">
      <alignment horizontal="center" vertical="center"/>
    </xf>
    <xf numFmtId="0" fontId="13" fillId="0" borderId="8" xfId="0" applyFont="1" applyBorder="1" applyAlignment="1">
      <alignment horizontal="center" vertical="center"/>
    </xf>
    <xf numFmtId="0" fontId="13" fillId="0" borderId="38"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179" fontId="9" fillId="0" borderId="0" xfId="7" applyNumberFormat="1" applyFont="1" applyAlignment="1" applyProtection="1">
      <alignment horizontal="center" vertical="center"/>
      <protection locked="0"/>
    </xf>
    <xf numFmtId="20" fontId="9" fillId="0" borderId="0" xfId="7" applyNumberFormat="1" applyFont="1" applyAlignment="1" applyProtection="1">
      <alignment horizontal="center" vertical="center"/>
      <protection locked="0"/>
    </xf>
    <xf numFmtId="0" fontId="8" fillId="0" borderId="0" xfId="7" applyFont="1" applyAlignment="1" applyProtection="1">
      <alignment horizontal="center" vertical="center"/>
      <protection locked="0"/>
    </xf>
    <xf numFmtId="0" fontId="9" fillId="0" borderId="30" xfId="6" applyFont="1" applyBorder="1" applyAlignment="1" applyProtection="1">
      <alignment horizontal="left" vertical="center" shrinkToFit="1"/>
      <protection locked="0"/>
    </xf>
    <xf numFmtId="0" fontId="9" fillId="0" borderId="30" xfId="7" applyFont="1" applyBorder="1" applyAlignment="1" applyProtection="1">
      <alignment horizontal="left" vertical="center"/>
      <protection locked="0"/>
    </xf>
    <xf numFmtId="0" fontId="9" fillId="0" borderId="31" xfId="7" applyFont="1" applyBorder="1" applyAlignment="1" applyProtection="1">
      <alignment horizontal="left" vertical="center"/>
      <protection locked="0"/>
    </xf>
    <xf numFmtId="0" fontId="9" fillId="0" borderId="0" xfId="7" applyFont="1" applyAlignment="1" applyProtection="1">
      <alignment horizontal="justify" vertical="top" wrapText="1"/>
      <protection locked="0"/>
    </xf>
    <xf numFmtId="0" fontId="9" fillId="0" borderId="0" xfId="7" applyFont="1" applyAlignment="1" applyProtection="1">
      <alignment horizontal="left" vertical="top" wrapText="1"/>
      <protection locked="0"/>
    </xf>
    <xf numFmtId="38" fontId="15" fillId="2" borderId="9" xfId="1" applyFont="1" applyFill="1" applyBorder="1" applyAlignment="1">
      <alignment horizontal="right" vertical="center" shrinkToFit="1"/>
    </xf>
    <xf numFmtId="38" fontId="15" fillId="2" borderId="34" xfId="1" applyFont="1" applyFill="1" applyBorder="1" applyAlignment="1">
      <alignment horizontal="right" vertical="center" shrinkToFit="1"/>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39" xfId="0" applyFont="1" applyBorder="1" applyAlignment="1" applyProtection="1">
      <alignment horizontal="center" vertical="center"/>
      <protection locked="0"/>
    </xf>
    <xf numFmtId="0" fontId="9" fillId="0" borderId="40"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7" fillId="0" borderId="3" xfId="0" applyFont="1" applyBorder="1" applyAlignment="1">
      <alignment horizontal="center" vertical="center" shrinkToFit="1"/>
    </xf>
    <xf numFmtId="0" fontId="7" fillId="0" borderId="3" xfId="0" applyFont="1" applyBorder="1" applyAlignment="1">
      <alignment horizontal="center" vertical="center"/>
    </xf>
    <xf numFmtId="0" fontId="7" fillId="2" borderId="3" xfId="0" applyFont="1" applyFill="1" applyBorder="1" applyAlignment="1">
      <alignment horizontal="center" vertical="center"/>
    </xf>
    <xf numFmtId="0" fontId="7" fillId="0" borderId="3" xfId="0" applyFont="1" applyBorder="1" applyAlignment="1">
      <alignment horizontal="center" vertical="center" wrapText="1"/>
    </xf>
    <xf numFmtId="0" fontId="9" fillId="0" borderId="39" xfId="0" applyFont="1" applyBorder="1" applyAlignment="1" applyProtection="1">
      <alignment vertical="center"/>
      <protection locked="0"/>
    </xf>
    <xf numFmtId="0" fontId="9" fillId="0" borderId="41" xfId="0" applyFont="1" applyBorder="1" applyAlignment="1" applyProtection="1">
      <alignment vertical="center"/>
      <protection locked="0"/>
    </xf>
  </cellXfs>
  <cellStyles count="8">
    <cellStyle name="桁区切り" xfId="1" builtinId="6"/>
    <cellStyle name="桁区切り 2" xfId="2" xr:uid="{00000000-0005-0000-0000-000001000000}"/>
    <cellStyle name="桁区切り 3" xfId="3" xr:uid="{00000000-0005-0000-0000-000002000000}"/>
    <cellStyle name="通貨 2" xfId="4" xr:uid="{00000000-0005-0000-0000-000003000000}"/>
    <cellStyle name="標準" xfId="0" builtinId="0"/>
    <cellStyle name="標準 2" xfId="5" xr:uid="{00000000-0005-0000-0000-000005000000}"/>
    <cellStyle name="標準 3" xfId="6" xr:uid="{00000000-0005-0000-0000-000006000000}"/>
    <cellStyle name="標準 3 2" xfId="7" xr:uid="{EA8FA606-621D-4159-9F26-1D052BFDE844}"/>
  </cellStyles>
  <dxfs count="5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35</xdr:col>
      <xdr:colOff>95250</xdr:colOff>
      <xdr:row>32</xdr:row>
      <xdr:rowOff>43756</xdr:rowOff>
    </xdr:from>
    <xdr:ext cx="3267076" cy="1036438"/>
    <xdr:sp macro="" textlink="">
      <xdr:nvSpPr>
        <xdr:cNvPr id="2" name="テキスト ボックス 1">
          <a:extLst>
            <a:ext uri="{FF2B5EF4-FFF2-40B4-BE49-F238E27FC236}">
              <a16:creationId xmlns:a16="http://schemas.microsoft.com/office/drawing/2014/main" id="{50F5432D-77A3-48F0-89DB-75671A358C5F}"/>
            </a:ext>
          </a:extLst>
        </xdr:cNvPr>
        <xdr:cNvSpPr txBox="1"/>
      </xdr:nvSpPr>
      <xdr:spPr>
        <a:xfrm>
          <a:off x="6762750" y="6235006"/>
          <a:ext cx="3267076" cy="103643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「３．出張等参加に要した経費」の数字を、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「実績報告書」入力シート基本項目兼加算項目（訪問）</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95250</xdr:colOff>
      <xdr:row>9</xdr:row>
      <xdr:rowOff>167015</xdr:rowOff>
    </xdr:from>
    <xdr:ext cx="4857750" cy="1980542"/>
    <xdr:sp macro="" textlink="">
      <xdr:nvSpPr>
        <xdr:cNvPr id="3" name="テキスト ボックス 2">
          <a:extLst>
            <a:ext uri="{FF2B5EF4-FFF2-40B4-BE49-F238E27FC236}">
              <a16:creationId xmlns:a16="http://schemas.microsoft.com/office/drawing/2014/main" id="{B96F5011-9A87-4F54-AA0D-2256DBD5A287}"/>
            </a:ext>
          </a:extLst>
        </xdr:cNvPr>
        <xdr:cNvSpPr txBox="1"/>
      </xdr:nvSpPr>
      <xdr:spPr>
        <a:xfrm>
          <a:off x="6762750" y="1976765"/>
          <a:ext cx="4857750"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・出張先ごとにファイルを作成してください。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の「旅行行程表及び旅費積算書」を入力してください。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52917</xdr:colOff>
      <xdr:row>16</xdr:row>
      <xdr:rowOff>116417</xdr:rowOff>
    </xdr:from>
    <xdr:to>
      <xdr:col>10</xdr:col>
      <xdr:colOff>614892</xdr:colOff>
      <xdr:row>25</xdr:row>
      <xdr:rowOff>230364</xdr:rowOff>
    </xdr:to>
    <xdr:pic>
      <xdr:nvPicPr>
        <xdr:cNvPr id="2" name="図 1">
          <a:extLst>
            <a:ext uri="{FF2B5EF4-FFF2-40B4-BE49-F238E27FC236}">
              <a16:creationId xmlns:a16="http://schemas.microsoft.com/office/drawing/2014/main" id="{ACC0ED46-2141-4352-A7B5-84DD63E4DE9A}"/>
            </a:ext>
          </a:extLst>
        </xdr:cNvPr>
        <xdr:cNvPicPr>
          <a:picLocks noChangeAspect="1"/>
        </xdr:cNvPicPr>
      </xdr:nvPicPr>
      <xdr:blipFill rotWithShape="1">
        <a:blip xmlns:r="http://schemas.openxmlformats.org/officeDocument/2006/relationships" r:embed="rId1"/>
        <a:srcRect l="3542" t="6539" r="22803" b="34800"/>
        <a:stretch/>
      </xdr:blipFill>
      <xdr:spPr>
        <a:xfrm>
          <a:off x="52917" y="5021792"/>
          <a:ext cx="8201025" cy="35429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35</xdr:col>
      <xdr:colOff>95250</xdr:colOff>
      <xdr:row>32</xdr:row>
      <xdr:rowOff>43756</xdr:rowOff>
    </xdr:from>
    <xdr:ext cx="2962275" cy="1036438"/>
    <xdr:sp macro="" textlink="">
      <xdr:nvSpPr>
        <xdr:cNvPr id="2" name="テキスト ボックス 1">
          <a:extLst>
            <a:ext uri="{FF2B5EF4-FFF2-40B4-BE49-F238E27FC236}">
              <a16:creationId xmlns:a16="http://schemas.microsoft.com/office/drawing/2014/main" id="{508040B3-099F-4291-A758-5C52ED902B5F}"/>
            </a:ext>
          </a:extLst>
        </xdr:cNvPr>
        <xdr:cNvSpPr txBox="1"/>
      </xdr:nvSpPr>
      <xdr:spPr>
        <a:xfrm>
          <a:off x="6762750" y="6149281"/>
          <a:ext cx="2962275" cy="103643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「３．出張等参加に要した経費」の数字を、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「実績報告申請書」基本項目兼加算項目（訪問）</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104775</xdr:colOff>
      <xdr:row>9</xdr:row>
      <xdr:rowOff>62242</xdr:rowOff>
    </xdr:from>
    <xdr:ext cx="4864100" cy="1980542"/>
    <xdr:sp macro="" textlink="">
      <xdr:nvSpPr>
        <xdr:cNvPr id="3" name="テキスト ボックス 2">
          <a:extLst>
            <a:ext uri="{FF2B5EF4-FFF2-40B4-BE49-F238E27FC236}">
              <a16:creationId xmlns:a16="http://schemas.microsoft.com/office/drawing/2014/main" id="{A8260C07-0495-4E07-8F98-7171A07880B8}"/>
            </a:ext>
          </a:extLst>
        </xdr:cNvPr>
        <xdr:cNvSpPr txBox="1"/>
      </xdr:nvSpPr>
      <xdr:spPr>
        <a:xfrm>
          <a:off x="6772275" y="1786267"/>
          <a:ext cx="4864100"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・出張先ごとにファイルを作成してください。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・出張者ごとにシート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の「旅行行程表及び旅費積算書」を入力してください。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4D1B5-DDE1-4678-B61C-1CF20BC99B55}">
  <sheetPr codeName="Sheet7">
    <tabColor rgb="FFFF0000"/>
    <pageSetUpPr fitToPage="1"/>
  </sheetPr>
  <dimension ref="A1:BX40"/>
  <sheetViews>
    <sheetView showZeros="0" view="pageBreakPreview" zoomScaleNormal="100" zoomScaleSheetLayoutView="100" workbookViewId="0">
      <selection activeCell="U8" sqref="U8:AI8"/>
    </sheetView>
  </sheetViews>
  <sheetFormatPr defaultColWidth="2.42578125" defaultRowHeight="15" customHeight="1"/>
  <cols>
    <col min="1" max="6" width="2.42578125" style="16"/>
    <col min="7" max="8" width="2.42578125" style="16" customWidth="1"/>
    <col min="9" max="14" width="2.42578125" style="16"/>
    <col min="15" max="15" width="2.42578125" style="16" customWidth="1"/>
    <col min="16" max="16384" width="2.42578125" style="16"/>
  </cols>
  <sheetData>
    <row r="1" spans="1:35" ht="15" customHeight="1">
      <c r="A1" s="118" t="s">
        <v>0</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row>
    <row r="2" spans="1:35" ht="15" customHeight="1">
      <c r="A2" s="17"/>
      <c r="B2" s="119" t="s">
        <v>1</v>
      </c>
      <c r="C2" s="119"/>
      <c r="D2" s="119"/>
      <c r="E2" s="119"/>
      <c r="F2" s="119"/>
      <c r="G2" s="119"/>
      <c r="H2" s="119"/>
      <c r="I2" s="119"/>
      <c r="J2" s="119"/>
      <c r="K2" s="119"/>
      <c r="L2" s="119"/>
      <c r="M2" s="119" t="s">
        <v>2</v>
      </c>
      <c r="N2" s="119"/>
      <c r="O2" s="119"/>
      <c r="P2" s="119"/>
      <c r="Q2" s="119"/>
      <c r="R2" s="119"/>
      <c r="S2" s="119"/>
      <c r="T2" s="119"/>
      <c r="U2" s="17"/>
      <c r="V2" s="17"/>
      <c r="W2" s="17"/>
      <c r="X2" s="17"/>
      <c r="Y2" s="17"/>
      <c r="Z2" s="17"/>
      <c r="AA2" s="17"/>
      <c r="AB2" s="17"/>
      <c r="AC2" s="17"/>
      <c r="AD2" s="17"/>
      <c r="AE2" s="17"/>
      <c r="AF2" s="17"/>
      <c r="AG2" s="17"/>
      <c r="AH2" s="17"/>
      <c r="AI2" s="17"/>
    </row>
    <row r="3" spans="1:35" ht="15" customHeight="1">
      <c r="B3" s="18"/>
    </row>
    <row r="4" spans="1:35" ht="22.5" customHeight="1">
      <c r="A4" s="119" t="s">
        <v>3</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row>
    <row r="5" spans="1:35" ht="15" customHeight="1">
      <c r="A5" s="19"/>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row>
    <row r="6" spans="1:35" ht="15" customHeight="1">
      <c r="B6" s="21"/>
      <c r="C6" s="21"/>
      <c r="D6" s="21"/>
      <c r="E6" s="21"/>
      <c r="F6" s="21"/>
      <c r="G6" s="21"/>
      <c r="H6" s="21"/>
      <c r="I6" s="21"/>
      <c r="J6" s="21"/>
      <c r="K6" s="21"/>
      <c r="L6" s="21"/>
      <c r="M6" s="21"/>
      <c r="N6" s="21"/>
      <c r="O6" s="21"/>
      <c r="P6" s="21"/>
      <c r="Q6" s="21"/>
      <c r="R6" s="21"/>
      <c r="S6" s="21"/>
      <c r="T6" s="21"/>
      <c r="U6" s="120" t="s">
        <v>4</v>
      </c>
      <c r="V6" s="121"/>
      <c r="W6" s="121"/>
      <c r="X6" s="121"/>
      <c r="Y6" s="121"/>
      <c r="Z6" s="121"/>
      <c r="AA6" s="121"/>
      <c r="AB6" s="121"/>
      <c r="AC6" s="121"/>
      <c r="AD6" s="121"/>
      <c r="AE6" s="121"/>
      <c r="AF6" s="121"/>
      <c r="AG6" s="121"/>
      <c r="AH6" s="121"/>
      <c r="AI6" s="121"/>
    </row>
    <row r="7" spans="1:35" ht="15" customHeight="1">
      <c r="B7" s="22"/>
      <c r="C7" s="23"/>
      <c r="D7" s="23"/>
      <c r="E7" s="23"/>
      <c r="F7" s="23"/>
      <c r="G7" s="23"/>
      <c r="H7" s="23"/>
      <c r="I7" s="23"/>
      <c r="J7" s="23"/>
      <c r="K7" s="23"/>
      <c r="L7" s="23"/>
      <c r="M7" s="23"/>
      <c r="N7" s="23"/>
      <c r="O7" s="23"/>
      <c r="P7" s="23"/>
      <c r="Q7" s="23"/>
      <c r="R7" s="23"/>
      <c r="S7" s="23"/>
      <c r="T7" s="23"/>
      <c r="U7" s="121"/>
      <c r="V7" s="121"/>
      <c r="W7" s="121"/>
      <c r="X7" s="121"/>
      <c r="Y7" s="121"/>
      <c r="Z7" s="121"/>
      <c r="AA7" s="121"/>
      <c r="AB7" s="121"/>
      <c r="AC7" s="121"/>
      <c r="AD7" s="121"/>
      <c r="AE7" s="121"/>
      <c r="AF7" s="121"/>
      <c r="AG7" s="121"/>
      <c r="AH7" s="121"/>
      <c r="AI7" s="121"/>
    </row>
    <row r="8" spans="1:35" ht="15" customHeight="1">
      <c r="B8" s="22"/>
      <c r="C8" s="23"/>
      <c r="D8" s="23"/>
      <c r="E8" s="23"/>
      <c r="F8" s="23"/>
      <c r="G8" s="23"/>
      <c r="H8" s="23"/>
      <c r="I8" s="23"/>
      <c r="J8" s="23"/>
      <c r="K8" s="23"/>
      <c r="L8" s="23"/>
      <c r="M8" s="23"/>
      <c r="N8" s="23"/>
      <c r="O8" s="23"/>
      <c r="P8" s="23"/>
      <c r="Q8" s="23"/>
      <c r="R8" s="23"/>
      <c r="S8" s="23"/>
      <c r="T8" s="23"/>
      <c r="U8" s="121" t="s">
        <v>5</v>
      </c>
      <c r="V8" s="121"/>
      <c r="W8" s="121"/>
      <c r="X8" s="121"/>
      <c r="Y8" s="121"/>
      <c r="Z8" s="121"/>
      <c r="AA8" s="121"/>
      <c r="AB8" s="121"/>
      <c r="AC8" s="121"/>
      <c r="AD8" s="121"/>
      <c r="AE8" s="121"/>
      <c r="AF8" s="121"/>
      <c r="AG8" s="121"/>
      <c r="AH8" s="121"/>
      <c r="AI8" s="121"/>
    </row>
    <row r="9" spans="1:35" ht="15" customHeight="1">
      <c r="B9" s="22"/>
      <c r="C9" s="23"/>
      <c r="D9" s="23"/>
      <c r="E9" s="23"/>
      <c r="F9" s="23"/>
      <c r="G9" s="23"/>
      <c r="H9" s="23"/>
      <c r="I9" s="23"/>
      <c r="J9" s="23"/>
      <c r="K9" s="23"/>
      <c r="L9" s="23"/>
      <c r="M9" s="23"/>
      <c r="N9" s="23"/>
      <c r="O9" s="23"/>
      <c r="P9" s="23"/>
      <c r="Q9" s="23"/>
      <c r="R9" s="23"/>
      <c r="S9" s="23"/>
      <c r="T9" s="23"/>
      <c r="U9" s="23"/>
      <c r="V9" s="23"/>
      <c r="W9" s="23"/>
      <c r="X9" s="21"/>
      <c r="Y9" s="21"/>
      <c r="Z9" s="21"/>
      <c r="AA9" s="21"/>
      <c r="AB9" s="21"/>
      <c r="AC9" s="21"/>
      <c r="AD9" s="21"/>
      <c r="AE9" s="21"/>
      <c r="AF9" s="21"/>
      <c r="AG9" s="21"/>
      <c r="AH9" s="21"/>
      <c r="AI9" s="21"/>
    </row>
    <row r="10" spans="1:35" ht="15" customHeight="1">
      <c r="B10" s="24" t="s">
        <v>6</v>
      </c>
      <c r="C10" s="122" t="s">
        <v>7</v>
      </c>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row>
    <row r="11" spans="1:35" ht="15" customHeight="1">
      <c r="C11" s="16" t="s">
        <v>8</v>
      </c>
      <c r="D11" s="122" t="s">
        <v>9</v>
      </c>
      <c r="E11" s="122"/>
      <c r="F11" s="122"/>
      <c r="G11" s="122"/>
      <c r="H11" s="122"/>
      <c r="I11" s="122"/>
      <c r="J11" s="16" t="s">
        <v>10</v>
      </c>
      <c r="K11" s="116">
        <v>45588</v>
      </c>
      <c r="L11" s="116"/>
      <c r="M11" s="116"/>
      <c r="N11" s="116"/>
      <c r="O11" s="116"/>
      <c r="P11" s="116"/>
      <c r="Q11" s="116"/>
      <c r="R11" s="25"/>
      <c r="S11" s="117">
        <v>0.41666666666666669</v>
      </c>
      <c r="T11" s="117"/>
      <c r="U11" s="117"/>
      <c r="V11" s="16" t="str">
        <f>IF(S11="","","～")</f>
        <v>～</v>
      </c>
      <c r="W11" s="117">
        <v>0.51458333333333328</v>
      </c>
      <c r="X11" s="117"/>
      <c r="Y11" s="117"/>
    </row>
    <row r="12" spans="1:35" ht="15" customHeight="1">
      <c r="B12" s="18" t="s">
        <v>11</v>
      </c>
      <c r="K12" s="116"/>
      <c r="L12" s="116"/>
      <c r="M12" s="116"/>
      <c r="N12" s="116"/>
      <c r="O12" s="116"/>
      <c r="P12" s="116"/>
      <c r="Q12" s="116"/>
      <c r="R12" s="25"/>
      <c r="S12" s="117"/>
      <c r="T12" s="117"/>
      <c r="U12" s="117"/>
      <c r="V12" s="16" t="str">
        <f>IF(S12="","","～")</f>
        <v/>
      </c>
      <c r="W12" s="117"/>
      <c r="X12" s="117"/>
      <c r="Y12" s="117"/>
    </row>
    <row r="13" spans="1:35" ht="15" customHeight="1">
      <c r="B13" s="18"/>
      <c r="C13" s="16" t="s">
        <v>12</v>
      </c>
      <c r="D13" s="122" t="s">
        <v>13</v>
      </c>
      <c r="E13" s="122"/>
      <c r="F13" s="122"/>
      <c r="G13" s="122"/>
      <c r="H13" s="122"/>
      <c r="I13" s="122"/>
      <c r="J13" s="16" t="s">
        <v>10</v>
      </c>
      <c r="K13" s="126" t="s">
        <v>14</v>
      </c>
      <c r="L13" s="126"/>
      <c r="M13" s="126"/>
      <c r="N13" s="122" t="s">
        <v>15</v>
      </c>
      <c r="O13" s="122"/>
      <c r="P13" s="122"/>
      <c r="Q13" s="122"/>
      <c r="R13" s="122"/>
      <c r="S13" s="122"/>
      <c r="T13" s="122"/>
      <c r="U13" s="122"/>
      <c r="V13" s="122"/>
      <c r="W13" s="122"/>
      <c r="X13" s="122"/>
      <c r="Y13" s="122"/>
      <c r="Z13" s="122"/>
      <c r="AA13" s="122"/>
      <c r="AB13" s="122"/>
      <c r="AC13" s="122"/>
      <c r="AD13" s="122"/>
      <c r="AE13" s="122"/>
      <c r="AF13" s="122"/>
      <c r="AG13" s="122"/>
      <c r="AH13" s="122"/>
      <c r="AI13" s="122"/>
    </row>
    <row r="14" spans="1:35" ht="15" customHeight="1">
      <c r="B14" s="18"/>
      <c r="K14" s="126" t="s">
        <v>16</v>
      </c>
      <c r="L14" s="126"/>
      <c r="M14" s="126"/>
      <c r="N14" s="122" t="s">
        <v>17</v>
      </c>
      <c r="O14" s="122"/>
      <c r="P14" s="122"/>
      <c r="Q14" s="122"/>
      <c r="R14" s="122"/>
      <c r="S14" s="122"/>
      <c r="T14" s="122"/>
      <c r="U14" s="122"/>
      <c r="V14" s="122"/>
      <c r="W14" s="122"/>
      <c r="X14" s="122"/>
      <c r="Y14" s="122"/>
      <c r="Z14" s="122"/>
      <c r="AA14" s="122"/>
      <c r="AB14" s="122"/>
      <c r="AC14" s="122"/>
      <c r="AD14" s="122"/>
      <c r="AE14" s="122"/>
      <c r="AF14" s="122"/>
      <c r="AG14" s="122"/>
      <c r="AH14" s="122"/>
      <c r="AI14" s="122"/>
    </row>
    <row r="15" spans="1:35" ht="15" customHeight="1">
      <c r="B15" s="18"/>
      <c r="C15" s="16" t="s">
        <v>18</v>
      </c>
      <c r="D15" s="122" t="s">
        <v>19</v>
      </c>
      <c r="E15" s="122"/>
      <c r="F15" s="122"/>
      <c r="G15" s="122"/>
      <c r="H15" s="122"/>
      <c r="I15" s="122"/>
      <c r="J15" s="16" t="s">
        <v>10</v>
      </c>
      <c r="K15" s="123" t="s">
        <v>20</v>
      </c>
      <c r="L15" s="123"/>
      <c r="M15" s="123"/>
      <c r="N15" s="124" t="s">
        <v>21</v>
      </c>
      <c r="O15" s="124"/>
      <c r="P15" s="124"/>
      <c r="Q15" s="124"/>
      <c r="R15" s="124"/>
      <c r="S15" s="124"/>
      <c r="T15" s="123" t="s">
        <v>22</v>
      </c>
      <c r="U15" s="123"/>
      <c r="V15" s="123"/>
      <c r="W15" s="125" t="s">
        <v>23</v>
      </c>
      <c r="X15" s="125"/>
      <c r="Y15" s="125"/>
      <c r="Z15" s="125"/>
      <c r="AA15" s="125"/>
      <c r="AB15" s="125"/>
      <c r="AC15" s="125"/>
      <c r="AD15" s="125"/>
      <c r="AE15" s="125"/>
      <c r="AF15" s="125"/>
      <c r="AG15" s="125"/>
      <c r="AH15" s="125"/>
      <c r="AI15" s="125"/>
    </row>
    <row r="16" spans="1:35" ht="15" customHeight="1">
      <c r="B16" s="18"/>
      <c r="K16" s="128" t="s">
        <v>24</v>
      </c>
      <c r="L16" s="128"/>
      <c r="M16" s="128"/>
      <c r="N16" s="129"/>
      <c r="O16" s="129"/>
      <c r="P16" s="129"/>
      <c r="Q16" s="129"/>
      <c r="R16" s="129"/>
      <c r="S16" s="130"/>
      <c r="T16" s="128" t="s">
        <v>25</v>
      </c>
      <c r="U16" s="128"/>
      <c r="V16" s="128"/>
      <c r="W16" s="131"/>
      <c r="X16" s="131"/>
      <c r="Y16" s="131"/>
      <c r="Z16" s="131"/>
      <c r="AA16" s="131"/>
      <c r="AB16" s="131"/>
      <c r="AC16" s="131"/>
      <c r="AD16" s="131"/>
      <c r="AE16" s="131"/>
      <c r="AF16" s="131"/>
      <c r="AG16" s="131"/>
      <c r="AH16" s="131"/>
      <c r="AI16" s="131"/>
    </row>
    <row r="17" spans="2:76" ht="15" customHeight="1">
      <c r="B17" s="18"/>
      <c r="K17" s="128" t="s">
        <v>26</v>
      </c>
      <c r="L17" s="128"/>
      <c r="M17" s="128"/>
      <c r="N17" s="129"/>
      <c r="O17" s="129"/>
      <c r="P17" s="129"/>
      <c r="Q17" s="129"/>
      <c r="R17" s="129"/>
      <c r="S17" s="130"/>
      <c r="T17" s="128" t="s">
        <v>27</v>
      </c>
      <c r="U17" s="128"/>
      <c r="V17" s="128"/>
      <c r="W17" s="131"/>
      <c r="X17" s="131"/>
      <c r="Y17" s="131"/>
      <c r="Z17" s="131"/>
      <c r="AA17" s="131"/>
      <c r="AB17" s="131"/>
      <c r="AC17" s="131"/>
      <c r="AD17" s="131"/>
      <c r="AE17" s="131"/>
      <c r="AF17" s="131"/>
      <c r="AG17" s="131"/>
      <c r="AH17" s="131"/>
      <c r="AI17" s="131"/>
    </row>
    <row r="18" spans="2:76" ht="15" customHeight="1">
      <c r="B18" s="18"/>
    </row>
    <row r="19" spans="2:76" ht="15" customHeight="1">
      <c r="B19" s="18"/>
      <c r="C19" s="122" t="s">
        <v>28</v>
      </c>
      <c r="D19" s="122"/>
      <c r="E19" s="122"/>
      <c r="F19" s="122"/>
      <c r="G19" s="122"/>
      <c r="H19" s="122"/>
      <c r="I19" s="122"/>
      <c r="J19" s="122"/>
      <c r="K19" s="122"/>
      <c r="L19" s="122"/>
      <c r="M19" s="122"/>
    </row>
    <row r="20" spans="2:76" ht="15" customHeight="1">
      <c r="D20" s="132" t="s">
        <v>29</v>
      </c>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26"/>
    </row>
    <row r="21" spans="2:76" ht="15" customHeight="1">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26"/>
    </row>
    <row r="22" spans="2:76" ht="15" customHeight="1">
      <c r="B22" s="18"/>
      <c r="C22" s="122" t="s">
        <v>30</v>
      </c>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row>
    <row r="23" spans="2:76" ht="15" customHeight="1">
      <c r="D23" s="127" t="s">
        <v>31</v>
      </c>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row>
    <row r="24" spans="2:76" ht="15" customHeight="1">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row>
    <row r="25" spans="2:76" ht="15" customHeight="1">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row>
    <row r="26" spans="2:76" ht="15" customHeight="1">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row>
    <row r="27" spans="2:76" ht="15" customHeight="1">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row>
    <row r="28" spans="2:76" ht="15" customHeight="1">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row>
    <row r="29" spans="2:76" ht="15" customHeight="1">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row>
    <row r="30" spans="2:76" s="12" customFormat="1" ht="15" customHeight="1">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row>
    <row r="31" spans="2:76" ht="15" customHeight="1">
      <c r="B31" s="24" t="s">
        <v>32</v>
      </c>
      <c r="C31" s="122" t="s">
        <v>33</v>
      </c>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row>
    <row r="32" spans="2:76" ht="15" customHeight="1">
      <c r="C32" s="127" t="s">
        <v>34</v>
      </c>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I32" s="26"/>
    </row>
    <row r="33" spans="1:35" ht="15" customHeight="1">
      <c r="AH33" s="27"/>
      <c r="AI33" s="26"/>
    </row>
    <row r="34" spans="1:35" ht="15" customHeight="1">
      <c r="B34" s="24" t="s">
        <v>35</v>
      </c>
      <c r="C34" s="122" t="s">
        <v>36</v>
      </c>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row>
    <row r="35" spans="1:35" ht="15" customHeight="1">
      <c r="C35" s="133" t="s">
        <v>37</v>
      </c>
      <c r="D35" s="133"/>
      <c r="E35" s="133"/>
      <c r="F35" s="133"/>
      <c r="G35" s="133"/>
      <c r="H35" s="133"/>
      <c r="I35" s="133"/>
      <c r="J35" s="134">
        <f>M36</f>
        <v>2380</v>
      </c>
      <c r="K35" s="134"/>
      <c r="L35" s="134"/>
      <c r="M35" s="134"/>
      <c r="N35" s="135" t="s">
        <v>38</v>
      </c>
      <c r="O35" s="135"/>
      <c r="P35" s="135"/>
      <c r="Q35" s="135"/>
      <c r="R35" s="135"/>
      <c r="S35" s="135"/>
      <c r="T35" s="135"/>
      <c r="U35" s="135"/>
      <c r="V35" s="136">
        <f>V36</f>
        <v>2380</v>
      </c>
      <c r="W35" s="136"/>
      <c r="X35" s="136"/>
      <c r="Y35" s="136"/>
      <c r="Z35" s="135" t="s">
        <v>39</v>
      </c>
      <c r="AA35" s="135"/>
      <c r="AB35" s="135"/>
      <c r="AC35" s="135"/>
      <c r="AD35" s="135"/>
      <c r="AE35" s="136">
        <f>AE36</f>
        <v>0</v>
      </c>
      <c r="AF35" s="136"/>
      <c r="AG35" s="136"/>
      <c r="AH35" s="136"/>
    </row>
    <row r="36" spans="1:35" ht="15" customHeight="1">
      <c r="C36" s="28"/>
      <c r="D36" s="138" t="s">
        <v>40</v>
      </c>
      <c r="E36" s="138"/>
      <c r="F36" s="138"/>
      <c r="G36" s="139" t="s">
        <v>41</v>
      </c>
      <c r="H36" s="139"/>
      <c r="I36" s="139"/>
      <c r="J36" s="139"/>
      <c r="K36" s="139"/>
      <c r="L36" s="139"/>
      <c r="M36" s="134">
        <f>SUM('&lt;見本&gt;行程表及び旅費積算書(車)'!$L$13)</f>
        <v>2380</v>
      </c>
      <c r="N36" s="134"/>
      <c r="O36" s="134"/>
      <c r="P36" s="139" t="s">
        <v>42</v>
      </c>
      <c r="Q36" s="139"/>
      <c r="R36" s="139"/>
      <c r="S36" s="139"/>
      <c r="T36" s="139"/>
      <c r="U36" s="139"/>
      <c r="V36" s="134">
        <f>SUM('&lt;見本&gt;行程表及び旅費積算書(車)'!$P$13)</f>
        <v>2380</v>
      </c>
      <c r="W36" s="134"/>
      <c r="X36" s="134"/>
      <c r="Z36" s="135" t="s">
        <v>39</v>
      </c>
      <c r="AA36" s="135"/>
      <c r="AB36" s="135"/>
      <c r="AC36" s="135"/>
      <c r="AD36" s="135"/>
      <c r="AE36" s="134">
        <f>M36-V36</f>
        <v>0</v>
      </c>
      <c r="AF36" s="134"/>
      <c r="AG36" s="134"/>
    </row>
    <row r="37" spans="1:35" ht="15" customHeight="1">
      <c r="D37" s="127" t="s">
        <v>43</v>
      </c>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26"/>
    </row>
    <row r="38" spans="1:35" ht="15" customHeight="1">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row>
    <row r="39" spans="1:35" ht="15" customHeight="1">
      <c r="A39" s="137" t="s">
        <v>44</v>
      </c>
      <c r="B39" s="137"/>
      <c r="C39" s="132" t="s">
        <v>45</v>
      </c>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row>
    <row r="40" spans="1:35" ht="15" customHeight="1">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row>
  </sheetData>
  <sheetProtection sheet="1" selectLockedCells="1"/>
  <mergeCells count="55">
    <mergeCell ref="AE36:AG36"/>
    <mergeCell ref="D37:AH37"/>
    <mergeCell ref="A39:B39"/>
    <mergeCell ref="C39:AI40"/>
    <mergeCell ref="D36:F36"/>
    <mergeCell ref="G36:L36"/>
    <mergeCell ref="M36:O36"/>
    <mergeCell ref="P36:U36"/>
    <mergeCell ref="V36:X36"/>
    <mergeCell ref="Z36:AD36"/>
    <mergeCell ref="C34:AI34"/>
    <mergeCell ref="C35:I35"/>
    <mergeCell ref="J35:M35"/>
    <mergeCell ref="N35:U35"/>
    <mergeCell ref="V35:Y35"/>
    <mergeCell ref="Z35:AD35"/>
    <mergeCell ref="AE35:AH35"/>
    <mergeCell ref="C32:AG32"/>
    <mergeCell ref="K16:M16"/>
    <mergeCell ref="N16:S16"/>
    <mergeCell ref="T16:V16"/>
    <mergeCell ref="W16:AI16"/>
    <mergeCell ref="K17:M17"/>
    <mergeCell ref="N17:S17"/>
    <mergeCell ref="T17:V17"/>
    <mergeCell ref="W17:AI17"/>
    <mergeCell ref="C19:M19"/>
    <mergeCell ref="D20:AH21"/>
    <mergeCell ref="C22:AG22"/>
    <mergeCell ref="D23:AI29"/>
    <mergeCell ref="C31:AI31"/>
    <mergeCell ref="D13:I13"/>
    <mergeCell ref="K13:M13"/>
    <mergeCell ref="N13:AI13"/>
    <mergeCell ref="K14:M14"/>
    <mergeCell ref="N14:AI14"/>
    <mergeCell ref="D15:I15"/>
    <mergeCell ref="K15:M15"/>
    <mergeCell ref="N15:S15"/>
    <mergeCell ref="T15:V15"/>
    <mergeCell ref="W15:AI15"/>
    <mergeCell ref="K12:Q12"/>
    <mergeCell ref="S12:U12"/>
    <mergeCell ref="W12:Y12"/>
    <mergeCell ref="A1:AI1"/>
    <mergeCell ref="B2:L2"/>
    <mergeCell ref="M2:T2"/>
    <mergeCell ref="A4:AI4"/>
    <mergeCell ref="U6:AI7"/>
    <mergeCell ref="U8:AI8"/>
    <mergeCell ref="C10:AI10"/>
    <mergeCell ref="D11:I11"/>
    <mergeCell ref="K11:Q11"/>
    <mergeCell ref="S11:U11"/>
    <mergeCell ref="W11:Y11"/>
  </mergeCells>
  <phoneticPr fontId="4"/>
  <conditionalFormatting sqref="M2:T2 K11:Q12 S11:U12 W11:Y12 N13:N14 N15:S17 W15:AI17 D20:AH21 D23">
    <cfRule type="containsBlanks" dxfId="56" priority="2">
      <formula>LEN(TRIM(D2))=0</formula>
    </cfRule>
  </conditionalFormatting>
  <conditionalFormatting sqref="U6:AI8">
    <cfRule type="containsBlanks" dxfId="55" priority="1">
      <formula>LEN(TRIM(U6))=0</formula>
    </cfRule>
  </conditionalFormatting>
  <dataValidations count="1">
    <dataValidation type="list" allowBlank="1" showInputMessage="1" showErrorMessage="1" sqref="M2:T2" xr:uid="{17822F95-A17A-4F4E-A2AC-32F0E1D7551F}">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69CC8B5-0400-441B-8A17-1E43376F76E7}">
          <x14:formula1>
            <xm:f>'(参考)宿泊料等'!$B$3:$B$25</xm:f>
          </x14:formula1>
          <xm:sqref>O17:R17 N15 N17 N16:S16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8376E-2CB7-48C7-85D3-19000BDB88C7}">
  <sheetPr codeName="Sheet8">
    <tabColor rgb="FFFF0000"/>
    <pageSetUpPr fitToPage="1"/>
  </sheetPr>
  <dimension ref="A1:U27"/>
  <sheetViews>
    <sheetView showZeros="0" view="pageBreakPreview" topLeftCell="A2" zoomScale="90" zoomScaleNormal="70" zoomScaleSheetLayoutView="90" workbookViewId="0">
      <selection activeCell="I5" sqref="I5:J5"/>
    </sheetView>
  </sheetViews>
  <sheetFormatPr defaultColWidth="2.5703125" defaultRowHeight="30" customHeight="1"/>
  <cols>
    <col min="1" max="1" width="7.85546875" style="12" bestFit="1" customWidth="1"/>
    <col min="2" max="2" width="5.42578125" style="12" bestFit="1" customWidth="1"/>
    <col min="3" max="3" width="4.28515625" style="13" bestFit="1" customWidth="1"/>
    <col min="4" max="4" width="5.42578125" style="12" bestFit="1" customWidth="1"/>
    <col min="5" max="5" width="11" style="12" customWidth="1"/>
    <col min="6" max="6" width="18.7109375" style="12" customWidth="1"/>
    <col min="7" max="7" width="11" style="12" customWidth="1"/>
    <col min="8" max="8" width="18.7109375" style="12" customWidth="1"/>
    <col min="9" max="9" width="8.85546875" style="12" customWidth="1"/>
    <col min="10" max="10" width="8.85546875" style="13" customWidth="1"/>
    <col min="11" max="11" width="9.28515625" style="13" bestFit="1" customWidth="1"/>
    <col min="12" max="17" width="10" style="12" customWidth="1"/>
    <col min="18" max="16384" width="2.5703125" style="12"/>
  </cols>
  <sheetData>
    <row r="1" spans="1:21" ht="15.75">
      <c r="A1" s="140" t="s">
        <v>46</v>
      </c>
      <c r="B1" s="140"/>
      <c r="C1" s="140"/>
      <c r="D1" s="140"/>
      <c r="E1" s="140"/>
      <c r="F1" s="140"/>
      <c r="G1" s="14"/>
      <c r="H1" s="14"/>
      <c r="I1" s="14"/>
      <c r="J1" s="14"/>
      <c r="K1" s="14"/>
      <c r="L1" s="14"/>
      <c r="M1" s="141" t="str">
        <f>'&lt;見本&gt;報告書(車)'!U6</f>
        <v>社会福祉法人国交会自動車苑　
千代田リハビリテーションセンター</v>
      </c>
      <c r="N1" s="141"/>
      <c r="O1" s="141"/>
      <c r="P1" s="141"/>
      <c r="Q1" s="141"/>
    </row>
    <row r="2" spans="1:21" s="16" customFormat="1" ht="15" customHeight="1">
      <c r="A2" s="17" t="s">
        <v>47</v>
      </c>
      <c r="B2" s="17"/>
      <c r="C2" s="17"/>
      <c r="D2" s="17"/>
      <c r="E2" s="142" t="str">
        <f>'&lt;見本&gt;報告書(車)'!M2</f>
        <v>自立訓練提供支援費</v>
      </c>
      <c r="F2" s="142"/>
      <c r="G2" s="17"/>
      <c r="H2" s="17"/>
      <c r="I2" s="17"/>
      <c r="J2" s="17"/>
      <c r="K2" s="17"/>
      <c r="L2" s="17"/>
      <c r="M2" s="17"/>
      <c r="N2" s="17"/>
      <c r="O2" s="17"/>
      <c r="P2" s="17"/>
      <c r="Q2" s="17"/>
      <c r="R2" s="17"/>
      <c r="S2" s="17"/>
      <c r="T2" s="17"/>
      <c r="U2" s="17"/>
    </row>
    <row r="3" spans="1:21" ht="16.5" thickBot="1">
      <c r="A3" s="143" t="s">
        <v>48</v>
      </c>
      <c r="B3" s="143"/>
      <c r="C3" s="143"/>
      <c r="D3" s="143"/>
      <c r="E3" s="143"/>
      <c r="F3" s="143"/>
      <c r="G3" s="143"/>
      <c r="H3" s="143"/>
      <c r="I3" s="143"/>
      <c r="J3" s="143"/>
      <c r="K3" s="143"/>
      <c r="L3" s="143"/>
      <c r="M3" s="143"/>
      <c r="N3" s="143"/>
      <c r="O3" s="143"/>
      <c r="P3" s="143"/>
      <c r="Q3" s="143"/>
    </row>
    <row r="4" spans="1:21" ht="30" customHeight="1">
      <c r="C4" s="12"/>
      <c r="E4" s="29"/>
      <c r="F4" s="29"/>
      <c r="G4" s="29"/>
      <c r="I4" s="147" t="s">
        <v>49</v>
      </c>
      <c r="J4" s="148"/>
      <c r="K4" s="12"/>
      <c r="L4" s="144" t="s">
        <v>50</v>
      </c>
      <c r="M4" s="145"/>
      <c r="N4" s="146"/>
      <c r="O4" s="144" t="s">
        <v>51</v>
      </c>
      <c r="P4" s="145"/>
      <c r="Q4" s="146"/>
    </row>
    <row r="5" spans="1:21" ht="30" customHeight="1" thickBot="1">
      <c r="A5" s="30" t="s">
        <v>52</v>
      </c>
      <c r="B5" s="151" t="str">
        <f>'&lt;見本&gt;報告書(車)'!W15</f>
        <v>東山　恵子</v>
      </c>
      <c r="C5" s="151"/>
      <c r="D5" s="151"/>
      <c r="E5" s="31"/>
      <c r="F5" s="31"/>
      <c r="G5" s="31"/>
      <c r="I5" s="190">
        <v>20</v>
      </c>
      <c r="J5" s="191"/>
      <c r="K5" s="12"/>
      <c r="L5" s="32" t="s">
        <v>53</v>
      </c>
      <c r="M5" s="152">
        <f>IF(J11&lt;8,"",J11*(IF(I5&lt;37,I5,37)))</f>
        <v>2380</v>
      </c>
      <c r="N5" s="153"/>
      <c r="O5" s="32" t="s">
        <v>53</v>
      </c>
      <c r="P5" s="152">
        <f>M5</f>
        <v>2380</v>
      </c>
      <c r="Q5" s="153"/>
    </row>
    <row r="6" spans="1:21" ht="20.25" customHeight="1" thickBot="1">
      <c r="A6" s="30" t="s">
        <v>54</v>
      </c>
      <c r="B6" s="151" t="str">
        <f>'&lt;見本&gt;報告書(車)'!N15</f>
        <v>各種福祉士</v>
      </c>
      <c r="C6" s="151"/>
      <c r="D6" s="151"/>
      <c r="E6" s="31"/>
      <c r="F6" s="31"/>
      <c r="G6" s="31"/>
      <c r="H6" s="31"/>
      <c r="I6" s="31"/>
      <c r="J6" s="33"/>
      <c r="K6" s="33"/>
      <c r="L6" s="154" t="s">
        <v>55</v>
      </c>
      <c r="M6" s="155"/>
      <c r="N6" s="34" t="s">
        <v>56</v>
      </c>
      <c r="O6" s="156" t="s">
        <v>55</v>
      </c>
      <c r="P6" s="155"/>
      <c r="Q6" s="34" t="s">
        <v>56</v>
      </c>
    </row>
    <row r="7" spans="1:21" ht="30" customHeight="1">
      <c r="A7" s="35" t="s">
        <v>57</v>
      </c>
      <c r="B7" s="36" t="s">
        <v>58</v>
      </c>
      <c r="C7" s="37" t="s">
        <v>59</v>
      </c>
      <c r="D7" s="38" t="s">
        <v>60</v>
      </c>
      <c r="E7" s="39" t="s">
        <v>61</v>
      </c>
      <c r="F7" s="39" t="s">
        <v>62</v>
      </c>
      <c r="G7" s="40" t="s">
        <v>63</v>
      </c>
      <c r="H7" s="39" t="s">
        <v>62</v>
      </c>
      <c r="I7" s="39" t="s">
        <v>64</v>
      </c>
      <c r="J7" s="41" t="s">
        <v>65</v>
      </c>
      <c r="K7" s="41" t="s">
        <v>66</v>
      </c>
      <c r="L7" s="42" t="s">
        <v>67</v>
      </c>
      <c r="M7" s="42" t="s">
        <v>68</v>
      </c>
      <c r="N7" s="43" t="s">
        <v>69</v>
      </c>
      <c r="O7" s="44" t="s">
        <v>67</v>
      </c>
      <c r="P7" s="42" t="s">
        <v>68</v>
      </c>
      <c r="Q7" s="45" t="s">
        <v>69</v>
      </c>
    </row>
    <row r="8" spans="1:21" s="57" customFormat="1" ht="15.75">
      <c r="A8" s="46"/>
      <c r="B8" s="47"/>
      <c r="C8" s="48"/>
      <c r="D8" s="49"/>
      <c r="E8" s="50"/>
      <c r="F8" s="50"/>
      <c r="G8" s="51"/>
      <c r="H8" s="50"/>
      <c r="I8" s="50"/>
      <c r="J8" s="52" t="s">
        <v>70</v>
      </c>
      <c r="K8" s="47"/>
      <c r="L8" s="53" t="s">
        <v>71</v>
      </c>
      <c r="M8" s="54" t="s">
        <v>72</v>
      </c>
      <c r="N8" s="55" t="s">
        <v>72</v>
      </c>
      <c r="O8" s="53" t="s">
        <v>71</v>
      </c>
      <c r="P8" s="54" t="s">
        <v>72</v>
      </c>
      <c r="Q8" s="56" t="s">
        <v>72</v>
      </c>
    </row>
    <row r="9" spans="1:21" ht="30" customHeight="1">
      <c r="A9" s="58">
        <v>45588</v>
      </c>
      <c r="B9" s="59">
        <v>0.41666666666666669</v>
      </c>
      <c r="C9" s="60" t="s">
        <v>73</v>
      </c>
      <c r="D9" s="61">
        <v>0.43124999999999997</v>
      </c>
      <c r="E9" s="62" t="s">
        <v>74</v>
      </c>
      <c r="F9" s="62" t="s">
        <v>75</v>
      </c>
      <c r="G9" s="62" t="s">
        <v>76</v>
      </c>
      <c r="H9" s="62" t="s">
        <v>77</v>
      </c>
      <c r="I9" s="62"/>
      <c r="J9" s="63">
        <v>59.6</v>
      </c>
      <c r="K9" s="64" t="s">
        <v>78</v>
      </c>
      <c r="L9" s="65" t="str">
        <f t="shared" ref="L9:L10" si="0">IF(I9="","",1)</f>
        <v/>
      </c>
      <c r="M9" s="66"/>
      <c r="N9" s="67"/>
      <c r="O9" s="68" t="str">
        <f t="shared" ref="O9:O10" si="1">L9</f>
        <v/>
      </c>
      <c r="P9" s="68" t="str">
        <f>IF(OR(I9="東京都特別区",I9="横浜市",I9="川崎市",I9="相模原市",I9="千葉市",I9="さいたま市",I9="名古屋市",I9="京都市",I9="大阪市",I9="堺市",I9="神戸市",I9="広島市",I9="福岡市"),IF(O9=1,MIN(M9,VLOOKUP($B$6,'(参考)宿泊料等'!$B:$E,3,FALSE)),""),IF(O9=1,MIN(M9,VLOOKUP($B$6,'(参考)宿泊料等'!$B:$E,4,FALSE)),""))</f>
        <v/>
      </c>
      <c r="Q9" s="69">
        <f>N9</f>
        <v>0</v>
      </c>
    </row>
    <row r="10" spans="1:21" ht="30" customHeight="1" thickBot="1">
      <c r="A10" s="70"/>
      <c r="B10" s="71">
        <v>0.5</v>
      </c>
      <c r="C10" s="72" t="s">
        <v>73</v>
      </c>
      <c r="D10" s="73">
        <v>0.51458333333333328</v>
      </c>
      <c r="E10" s="74" t="s">
        <v>76</v>
      </c>
      <c r="F10" s="62" t="s">
        <v>77</v>
      </c>
      <c r="G10" s="75" t="s">
        <v>74</v>
      </c>
      <c r="H10" s="62" t="s">
        <v>75</v>
      </c>
      <c r="I10" s="62"/>
      <c r="J10" s="76">
        <v>59.6</v>
      </c>
      <c r="K10" s="42" t="s">
        <v>78</v>
      </c>
      <c r="L10" s="77" t="str">
        <f t="shared" si="0"/>
        <v/>
      </c>
      <c r="M10" s="78"/>
      <c r="N10" s="79"/>
      <c r="O10" s="80" t="str">
        <f t="shared" si="1"/>
        <v/>
      </c>
      <c r="P10" s="68" t="str">
        <f>IF(OR(I10="東京都特別区",I10="横浜市",I10="川崎市",I10="相模原市",I10="千葉市",I10="さいたま市",I10="名古屋市",I10="京都市",I10="大阪市",I10="堺市",I10="神戸市",I10="広島市",I10="福岡市"),IF(O10=1,MIN(M10,VLOOKUP($B$6,'(参考)宿泊料等'!$B:$E,3,FALSE)),""),IF(O10=1,MIN(M10,VLOOKUP($B$6,'(参考)宿泊料等'!$B:$E,4,FALSE)),""))</f>
        <v/>
      </c>
      <c r="Q10" s="81">
        <f t="shared" ref="Q10" si="2">N10</f>
        <v>0</v>
      </c>
    </row>
    <row r="11" spans="1:21" ht="30" customHeight="1" thickBot="1">
      <c r="A11" s="157" t="s">
        <v>79</v>
      </c>
      <c r="B11" s="158"/>
      <c r="C11" s="158"/>
      <c r="D11" s="158"/>
      <c r="E11" s="158"/>
      <c r="F11" s="158"/>
      <c r="G11" s="158"/>
      <c r="H11" s="159"/>
      <c r="I11" s="82"/>
      <c r="J11" s="83">
        <f>TRUNC(SUM(J9:J10),-0.1)</f>
        <v>119</v>
      </c>
      <c r="K11" s="84"/>
      <c r="L11" s="85">
        <f t="shared" ref="L11:Q11" si="3">SUM(L9:L10)</f>
        <v>0</v>
      </c>
      <c r="M11" s="85">
        <f t="shared" si="3"/>
        <v>0</v>
      </c>
      <c r="N11" s="86">
        <f t="shared" si="3"/>
        <v>0</v>
      </c>
      <c r="O11" s="86">
        <f t="shared" si="3"/>
        <v>0</v>
      </c>
      <c r="P11" s="85">
        <f t="shared" si="3"/>
        <v>0</v>
      </c>
      <c r="Q11" s="87">
        <f t="shared" si="3"/>
        <v>0</v>
      </c>
    </row>
    <row r="12" spans="1:21" ht="16.5" thickBot="1">
      <c r="A12" s="160" t="s">
        <v>80</v>
      </c>
      <c r="B12" s="160"/>
      <c r="C12" s="160"/>
      <c r="D12" s="160"/>
      <c r="E12" s="160"/>
      <c r="F12" s="160"/>
      <c r="G12" s="160"/>
      <c r="H12" s="160"/>
      <c r="I12" s="160"/>
      <c r="J12" s="160"/>
      <c r="K12" s="160"/>
      <c r="L12" s="88"/>
      <c r="M12" s="88"/>
      <c r="N12" s="88"/>
      <c r="O12" s="88"/>
      <c r="P12" s="88"/>
      <c r="Q12" s="88"/>
    </row>
    <row r="13" spans="1:21" ht="30" customHeight="1" thickBot="1">
      <c r="A13" s="31"/>
      <c r="B13" s="31"/>
      <c r="C13" s="33"/>
      <c r="D13" s="31"/>
      <c r="E13" s="31"/>
      <c r="F13" s="31"/>
      <c r="G13" s="31"/>
      <c r="J13" s="161" t="s">
        <v>81</v>
      </c>
      <c r="K13" s="162"/>
      <c r="L13" s="149">
        <f>SUM(M5,M11,N11)</f>
        <v>2380</v>
      </c>
      <c r="M13" s="150"/>
      <c r="N13" s="161" t="s">
        <v>82</v>
      </c>
      <c r="O13" s="162"/>
      <c r="P13" s="149">
        <f>SUM(P5,P11,Q11)</f>
        <v>2380</v>
      </c>
      <c r="Q13" s="150"/>
    </row>
    <row r="14" spans="1:21" ht="30" customHeight="1" thickBot="1">
      <c r="A14" s="31"/>
      <c r="B14" s="31"/>
      <c r="C14" s="33"/>
      <c r="D14" s="31"/>
      <c r="E14" s="31"/>
      <c r="F14" s="31"/>
      <c r="G14" s="31"/>
      <c r="H14" s="31"/>
      <c r="I14" s="31"/>
      <c r="J14" s="12"/>
      <c r="K14" s="12"/>
      <c r="N14" s="161" t="s">
        <v>83</v>
      </c>
      <c r="O14" s="162"/>
      <c r="P14" s="149">
        <f>IF(L13-P13&lt;0,"-",L13-P13)</f>
        <v>0</v>
      </c>
      <c r="Q14" s="150"/>
    </row>
    <row r="15" spans="1:21" ht="16.5" thickBot="1">
      <c r="A15" s="31"/>
      <c r="B15" s="31"/>
      <c r="C15" s="33"/>
      <c r="D15" s="31"/>
      <c r="E15" s="31"/>
      <c r="F15" s="31"/>
      <c r="G15" s="31"/>
      <c r="H15" s="31"/>
      <c r="I15" s="31"/>
      <c r="J15" s="33"/>
      <c r="K15" s="33"/>
      <c r="L15" s="89"/>
      <c r="M15" s="89"/>
      <c r="N15" s="89"/>
      <c r="O15" s="90"/>
      <c r="P15" s="90"/>
      <c r="Q15" s="91"/>
    </row>
    <row r="16" spans="1:21" ht="30" customHeight="1">
      <c r="A16" s="164" t="s">
        <v>84</v>
      </c>
      <c r="B16" s="165"/>
      <c r="C16" s="165"/>
      <c r="D16" s="165"/>
      <c r="E16" s="165"/>
      <c r="F16" s="165"/>
      <c r="G16" s="165"/>
      <c r="H16" s="165"/>
      <c r="I16" s="165"/>
      <c r="J16" s="165"/>
      <c r="K16" s="166"/>
      <c r="L16" s="165" t="s">
        <v>85</v>
      </c>
      <c r="M16" s="165"/>
      <c r="N16" s="165"/>
      <c r="O16" s="165"/>
      <c r="P16" s="165"/>
      <c r="Q16" s="166"/>
    </row>
    <row r="17" spans="1:17" ht="30" customHeight="1">
      <c r="A17" s="167"/>
      <c r="B17" s="168"/>
      <c r="C17" s="168"/>
      <c r="D17" s="168"/>
      <c r="E17" s="168"/>
      <c r="F17" s="168"/>
      <c r="G17" s="168"/>
      <c r="H17" s="168"/>
      <c r="I17" s="168"/>
      <c r="J17" s="168"/>
      <c r="K17" s="169"/>
      <c r="L17" s="168"/>
      <c r="M17" s="168"/>
      <c r="N17" s="168"/>
      <c r="O17" s="168"/>
      <c r="P17" s="168"/>
      <c r="Q17" s="169"/>
    </row>
    <row r="18" spans="1:17" ht="30" customHeight="1">
      <c r="A18" s="167"/>
      <c r="B18" s="168"/>
      <c r="C18" s="168"/>
      <c r="D18" s="168"/>
      <c r="E18" s="168"/>
      <c r="F18" s="168"/>
      <c r="G18" s="168"/>
      <c r="H18" s="168"/>
      <c r="I18" s="168"/>
      <c r="J18" s="168"/>
      <c r="K18" s="169"/>
      <c r="L18" s="168"/>
      <c r="M18" s="168"/>
      <c r="N18" s="168"/>
      <c r="O18" s="168"/>
      <c r="P18" s="168"/>
      <c r="Q18" s="169"/>
    </row>
    <row r="19" spans="1:17" ht="30" customHeight="1">
      <c r="A19" s="167"/>
      <c r="B19" s="168"/>
      <c r="C19" s="168"/>
      <c r="D19" s="168"/>
      <c r="E19" s="168"/>
      <c r="F19" s="168"/>
      <c r="G19" s="168"/>
      <c r="H19" s="168"/>
      <c r="I19" s="168"/>
      <c r="J19" s="168"/>
      <c r="K19" s="169"/>
      <c r="L19" s="168"/>
      <c r="M19" s="168"/>
      <c r="N19" s="168"/>
      <c r="O19" s="168"/>
      <c r="P19" s="168"/>
      <c r="Q19" s="169"/>
    </row>
    <row r="20" spans="1:17" ht="30" customHeight="1">
      <c r="A20" s="167"/>
      <c r="B20" s="168"/>
      <c r="C20" s="168"/>
      <c r="D20" s="168"/>
      <c r="E20" s="168"/>
      <c r="F20" s="168"/>
      <c r="G20" s="168"/>
      <c r="H20" s="168"/>
      <c r="I20" s="168"/>
      <c r="J20" s="168"/>
      <c r="K20" s="169"/>
      <c r="L20" s="168"/>
      <c r="M20" s="168"/>
      <c r="N20" s="168"/>
      <c r="O20" s="168"/>
      <c r="P20" s="168"/>
      <c r="Q20" s="169"/>
    </row>
    <row r="21" spans="1:17" ht="30" customHeight="1">
      <c r="A21" s="167"/>
      <c r="B21" s="168"/>
      <c r="C21" s="168"/>
      <c r="D21" s="168"/>
      <c r="E21" s="168"/>
      <c r="F21" s="168"/>
      <c r="G21" s="168"/>
      <c r="H21" s="168"/>
      <c r="I21" s="168"/>
      <c r="J21" s="168"/>
      <c r="K21" s="169"/>
      <c r="L21" s="168"/>
      <c r="M21" s="168"/>
      <c r="N21" s="168"/>
      <c r="O21" s="168"/>
      <c r="P21" s="168"/>
      <c r="Q21" s="169"/>
    </row>
    <row r="22" spans="1:17" ht="30" customHeight="1">
      <c r="A22" s="167"/>
      <c r="B22" s="168"/>
      <c r="C22" s="168"/>
      <c r="D22" s="168"/>
      <c r="E22" s="168"/>
      <c r="F22" s="168"/>
      <c r="G22" s="168"/>
      <c r="H22" s="168"/>
      <c r="I22" s="168"/>
      <c r="J22" s="168"/>
      <c r="K22" s="169"/>
      <c r="L22" s="168"/>
      <c r="M22" s="168"/>
      <c r="N22" s="168"/>
      <c r="O22" s="168"/>
      <c r="P22" s="168"/>
      <c r="Q22" s="169"/>
    </row>
    <row r="23" spans="1:17" ht="30" customHeight="1">
      <c r="A23" s="167"/>
      <c r="B23" s="168"/>
      <c r="C23" s="168"/>
      <c r="D23" s="168"/>
      <c r="E23" s="168"/>
      <c r="F23" s="168"/>
      <c r="G23" s="168"/>
      <c r="H23" s="168"/>
      <c r="I23" s="168"/>
      <c r="J23" s="168"/>
      <c r="K23" s="169"/>
      <c r="L23" s="168"/>
      <c r="M23" s="168"/>
      <c r="N23" s="168"/>
      <c r="O23" s="168"/>
      <c r="P23" s="168"/>
      <c r="Q23" s="169"/>
    </row>
    <row r="24" spans="1:17" ht="30" customHeight="1">
      <c r="A24" s="167"/>
      <c r="B24" s="168"/>
      <c r="C24" s="168"/>
      <c r="D24" s="168"/>
      <c r="E24" s="168"/>
      <c r="F24" s="168"/>
      <c r="G24" s="168"/>
      <c r="H24" s="168"/>
      <c r="I24" s="168"/>
      <c r="J24" s="168"/>
      <c r="K24" s="169"/>
      <c r="L24" s="168"/>
      <c r="M24" s="168"/>
      <c r="N24" s="168"/>
      <c r="O24" s="168"/>
      <c r="P24" s="168"/>
      <c r="Q24" s="169"/>
    </row>
    <row r="25" spans="1:17" ht="30" customHeight="1">
      <c r="A25" s="167"/>
      <c r="B25" s="168"/>
      <c r="C25" s="168"/>
      <c r="D25" s="168"/>
      <c r="E25" s="168"/>
      <c r="F25" s="168"/>
      <c r="G25" s="168"/>
      <c r="H25" s="168"/>
      <c r="I25" s="168"/>
      <c r="J25" s="168"/>
      <c r="K25" s="169"/>
      <c r="L25" s="168"/>
      <c r="M25" s="168"/>
      <c r="N25" s="168"/>
      <c r="O25" s="168"/>
      <c r="P25" s="168"/>
      <c r="Q25" s="169"/>
    </row>
    <row r="26" spans="1:17" ht="30" customHeight="1">
      <c r="A26" s="167"/>
      <c r="B26" s="168"/>
      <c r="C26" s="168"/>
      <c r="D26" s="168"/>
      <c r="E26" s="168"/>
      <c r="F26" s="168"/>
      <c r="G26" s="168"/>
      <c r="H26" s="168"/>
      <c r="I26" s="168"/>
      <c r="J26" s="168"/>
      <c r="K26" s="169"/>
      <c r="L26" s="168"/>
      <c r="M26" s="168"/>
      <c r="N26" s="168"/>
      <c r="O26" s="168"/>
      <c r="P26" s="168"/>
      <c r="Q26" s="169"/>
    </row>
    <row r="27" spans="1:17" ht="30" customHeight="1">
      <c r="A27" s="163" t="s">
        <v>86</v>
      </c>
      <c r="B27" s="163"/>
      <c r="C27" s="163"/>
      <c r="D27" s="163"/>
      <c r="E27" s="163"/>
      <c r="F27" s="163"/>
      <c r="G27" s="163"/>
      <c r="H27" s="163"/>
      <c r="I27" s="163"/>
      <c r="J27" s="163"/>
      <c r="K27" s="163"/>
    </row>
  </sheetData>
  <sheetProtection sheet="1" selectLockedCells="1"/>
  <mergeCells count="27">
    <mergeCell ref="A27:K27"/>
    <mergeCell ref="N14:O14"/>
    <mergeCell ref="P14:Q14"/>
    <mergeCell ref="A16:K16"/>
    <mergeCell ref="L16:Q16"/>
    <mergeCell ref="A17:K26"/>
    <mergeCell ref="L17:Q26"/>
    <mergeCell ref="P13:Q13"/>
    <mergeCell ref="B5:D5"/>
    <mergeCell ref="M5:N5"/>
    <mergeCell ref="P5:Q5"/>
    <mergeCell ref="B6:D6"/>
    <mergeCell ref="L6:M6"/>
    <mergeCell ref="O6:P6"/>
    <mergeCell ref="A11:H11"/>
    <mergeCell ref="A12:K12"/>
    <mergeCell ref="J13:K13"/>
    <mergeCell ref="L13:M13"/>
    <mergeCell ref="N13:O13"/>
    <mergeCell ref="I5:J5"/>
    <mergeCell ref="A1:F1"/>
    <mergeCell ref="M1:Q1"/>
    <mergeCell ref="E2:F2"/>
    <mergeCell ref="A3:Q3"/>
    <mergeCell ref="L4:N4"/>
    <mergeCell ref="O4:Q4"/>
    <mergeCell ref="I4:J4"/>
  </mergeCells>
  <phoneticPr fontId="4"/>
  <conditionalFormatting sqref="A9:B10 M9:N10 D9:K10">
    <cfRule type="containsBlanks" dxfId="54" priority="2">
      <formula>LEN(TRIM(A9))=0</formula>
    </cfRule>
    <cfRule type="timePeriod" dxfId="53" priority="3" timePeriod="yesterday">
      <formula>FLOOR(A9,1)=TODAY()-1</formula>
    </cfRule>
  </conditionalFormatting>
  <conditionalFormatting sqref="I5:J5">
    <cfRule type="containsBlanks" dxfId="52" priority="1">
      <formula>LEN(TRIM(I5))=0</formula>
    </cfRule>
  </conditionalFormatting>
  <dataValidations count="1">
    <dataValidation type="list" allowBlank="1" showInputMessage="1" showErrorMessage="1" sqref="K9:K10" xr:uid="{7073C788-7688-4C06-AF24-BF0A05351762}">
      <formula1>"有,無"</formula1>
    </dataValidation>
  </dataValidations>
  <printOptions horizontalCentered="1"/>
  <pageMargins left="0.59055118110236215" right="0.59055118110236215" top="0.59055118110236215" bottom="0.59055118110236215" header="0.39370078740157483" footer="0.27559055118110237"/>
  <pageSetup paperSize="9" scale="54"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BDDE417-C33C-4A7B-BB0A-3494B44993A0}">
          <x14:formula1>
            <xm:f>'(参考)宿泊料等'!$I$2:$I$15</xm:f>
          </x14:formula1>
          <xm:sqref>I9:I10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DA106-635A-4588-A5D2-953F1301CEFA}">
  <sheetPr codeName="Sheet9">
    <tabColor rgb="FFFFFF00"/>
    <pageSetUpPr fitToPage="1"/>
  </sheetPr>
  <dimension ref="A1:BX40"/>
  <sheetViews>
    <sheetView showZeros="0" tabSelected="1" view="pageBreakPreview" zoomScaleNormal="100" zoomScaleSheetLayoutView="100" workbookViewId="0">
      <selection activeCell="U6" sqref="U6:AI7"/>
    </sheetView>
  </sheetViews>
  <sheetFormatPr defaultColWidth="2.42578125" defaultRowHeight="15" customHeight="1"/>
  <cols>
    <col min="1" max="6" width="2.42578125" style="16"/>
    <col min="7" max="8" width="2.42578125" style="16" customWidth="1"/>
    <col min="9" max="14" width="2.42578125" style="16"/>
    <col min="15" max="15" width="2.42578125" style="16" customWidth="1"/>
    <col min="16" max="16384" width="2.42578125" style="16"/>
  </cols>
  <sheetData>
    <row r="1" spans="1:35" ht="15" customHeight="1">
      <c r="A1" s="118" t="s">
        <v>0</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row>
    <row r="2" spans="1:35" ht="15" customHeight="1">
      <c r="A2" s="17"/>
      <c r="B2" s="119" t="s">
        <v>1</v>
      </c>
      <c r="C2" s="119"/>
      <c r="D2" s="119"/>
      <c r="E2" s="119"/>
      <c r="F2" s="119"/>
      <c r="G2" s="119"/>
      <c r="H2" s="119"/>
      <c r="I2" s="119"/>
      <c r="J2" s="119"/>
      <c r="K2" s="119"/>
      <c r="L2" s="119"/>
      <c r="M2" s="172"/>
      <c r="N2" s="172"/>
      <c r="O2" s="172"/>
      <c r="P2" s="172"/>
      <c r="Q2" s="172"/>
      <c r="R2" s="172"/>
      <c r="S2" s="172"/>
      <c r="T2" s="172"/>
      <c r="U2" s="17"/>
      <c r="V2" s="17"/>
      <c r="W2" s="17"/>
      <c r="X2" s="17"/>
      <c r="Y2" s="17"/>
      <c r="Z2" s="17"/>
      <c r="AA2" s="17"/>
      <c r="AB2" s="17"/>
      <c r="AC2" s="17"/>
      <c r="AD2" s="17"/>
      <c r="AE2" s="17"/>
      <c r="AF2" s="17"/>
      <c r="AG2" s="17"/>
      <c r="AH2" s="17"/>
      <c r="AI2" s="17"/>
    </row>
    <row r="3" spans="1:35" ht="15" customHeight="1">
      <c r="B3" s="18"/>
    </row>
    <row r="4" spans="1:35" ht="15.75">
      <c r="A4" s="119" t="s">
        <v>87</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row>
    <row r="5" spans="1:35" ht="15" customHeight="1">
      <c r="A5" s="19"/>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row>
    <row r="6" spans="1:35" ht="15" customHeight="1">
      <c r="B6" s="21"/>
      <c r="C6" s="21"/>
      <c r="D6" s="21"/>
      <c r="E6" s="21"/>
      <c r="F6" s="21"/>
      <c r="G6" s="21"/>
      <c r="H6" s="21"/>
      <c r="I6" s="21"/>
      <c r="J6" s="21"/>
      <c r="K6" s="21"/>
      <c r="L6" s="21"/>
      <c r="M6" s="21"/>
      <c r="N6" s="21"/>
      <c r="O6" s="21"/>
      <c r="P6" s="21"/>
      <c r="Q6" s="21"/>
      <c r="R6" s="21"/>
      <c r="S6" s="21"/>
      <c r="T6" s="21"/>
      <c r="U6" s="121"/>
      <c r="V6" s="121"/>
      <c r="W6" s="121"/>
      <c r="X6" s="121"/>
      <c r="Y6" s="121"/>
      <c r="Z6" s="121"/>
      <c r="AA6" s="121"/>
      <c r="AB6" s="121"/>
      <c r="AC6" s="121"/>
      <c r="AD6" s="121"/>
      <c r="AE6" s="121"/>
      <c r="AF6" s="121"/>
      <c r="AG6" s="121"/>
      <c r="AH6" s="121"/>
      <c r="AI6" s="121"/>
    </row>
    <row r="7" spans="1:35" ht="15" customHeight="1">
      <c r="B7" s="22"/>
      <c r="C7" s="23"/>
      <c r="D7" s="23"/>
      <c r="E7" s="23"/>
      <c r="F7" s="23"/>
      <c r="G7" s="23"/>
      <c r="H7" s="23"/>
      <c r="I7" s="23"/>
      <c r="J7" s="23"/>
      <c r="K7" s="23"/>
      <c r="L7" s="23"/>
      <c r="M7" s="23"/>
      <c r="N7" s="23"/>
      <c r="O7" s="23"/>
      <c r="P7" s="23"/>
      <c r="Q7" s="23"/>
      <c r="R7" s="23"/>
      <c r="S7" s="23"/>
      <c r="T7" s="23"/>
      <c r="U7" s="121"/>
      <c r="V7" s="121"/>
      <c r="W7" s="121"/>
      <c r="X7" s="121"/>
      <c r="Y7" s="121"/>
      <c r="Z7" s="121"/>
      <c r="AA7" s="121"/>
      <c r="AB7" s="121"/>
      <c r="AC7" s="121"/>
      <c r="AD7" s="121"/>
      <c r="AE7" s="121"/>
      <c r="AF7" s="121"/>
      <c r="AG7" s="121"/>
      <c r="AH7" s="121"/>
      <c r="AI7" s="121"/>
    </row>
    <row r="8" spans="1:35" ht="15" customHeight="1">
      <c r="B8" s="22"/>
      <c r="C8" s="23"/>
      <c r="D8" s="23"/>
      <c r="E8" s="23"/>
      <c r="F8" s="23"/>
      <c r="G8" s="23"/>
      <c r="H8" s="23"/>
      <c r="I8" s="23"/>
      <c r="J8" s="23"/>
      <c r="K8" s="23"/>
      <c r="L8" s="23"/>
      <c r="M8" s="23"/>
      <c r="N8" s="23"/>
      <c r="O8" s="23"/>
      <c r="P8" s="23"/>
      <c r="Q8" s="23"/>
      <c r="R8" s="23"/>
      <c r="S8" s="23"/>
      <c r="T8" s="23"/>
      <c r="U8" s="121"/>
      <c r="V8" s="121"/>
      <c r="W8" s="121"/>
      <c r="X8" s="121"/>
      <c r="Y8" s="121"/>
      <c r="Z8" s="121"/>
      <c r="AA8" s="121"/>
      <c r="AB8" s="121"/>
      <c r="AC8" s="121"/>
      <c r="AD8" s="121"/>
      <c r="AE8" s="121"/>
      <c r="AF8" s="121"/>
      <c r="AG8" s="121"/>
      <c r="AH8" s="121"/>
      <c r="AI8" s="121"/>
    </row>
    <row r="9" spans="1:35" ht="15" customHeight="1">
      <c r="B9" s="22"/>
      <c r="C9" s="23"/>
      <c r="D9" s="23"/>
      <c r="E9" s="23"/>
      <c r="F9" s="23"/>
      <c r="G9" s="23"/>
      <c r="H9" s="23"/>
      <c r="I9" s="23"/>
      <c r="J9" s="23"/>
      <c r="K9" s="23"/>
      <c r="L9" s="23"/>
      <c r="M9" s="23"/>
      <c r="N9" s="23"/>
      <c r="O9" s="23"/>
      <c r="P9" s="23"/>
      <c r="Q9" s="23"/>
      <c r="R9" s="23"/>
      <c r="S9" s="23"/>
      <c r="T9" s="23"/>
      <c r="U9" s="23"/>
      <c r="V9" s="23"/>
      <c r="W9" s="23"/>
      <c r="X9" s="21"/>
      <c r="Y9" s="21"/>
      <c r="Z9" s="21"/>
      <c r="AA9" s="21"/>
      <c r="AB9" s="21"/>
      <c r="AC9" s="21"/>
      <c r="AD9" s="21"/>
      <c r="AE9" s="21"/>
      <c r="AF9" s="21"/>
      <c r="AG9" s="21"/>
      <c r="AH9" s="21"/>
      <c r="AI9" s="21"/>
    </row>
    <row r="10" spans="1:35" ht="15" customHeight="1">
      <c r="B10" s="24">
        <v>1</v>
      </c>
      <c r="C10" s="122" t="s">
        <v>7</v>
      </c>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row>
    <row r="11" spans="1:35" ht="15" customHeight="1">
      <c r="C11" s="16" t="s">
        <v>8</v>
      </c>
      <c r="D11" s="122" t="s">
        <v>9</v>
      </c>
      <c r="E11" s="122"/>
      <c r="F11" s="122"/>
      <c r="G11" s="122"/>
      <c r="H11" s="122"/>
      <c r="I11" s="122"/>
      <c r="J11" s="16" t="s">
        <v>10</v>
      </c>
      <c r="K11" s="170"/>
      <c r="L11" s="170"/>
      <c r="M11" s="170"/>
      <c r="N11" s="170"/>
      <c r="O11" s="170"/>
      <c r="P11" s="170"/>
      <c r="Q11" s="170"/>
      <c r="R11" s="25"/>
      <c r="S11" s="171"/>
      <c r="T11" s="171"/>
      <c r="U11" s="171"/>
      <c r="V11" s="16" t="str">
        <f>IF(S11="","","～")</f>
        <v/>
      </c>
      <c r="W11" s="171"/>
      <c r="X11" s="171"/>
      <c r="Y11" s="171"/>
    </row>
    <row r="12" spans="1:35" ht="15" customHeight="1">
      <c r="B12" s="18" t="s">
        <v>11</v>
      </c>
      <c r="K12" s="170"/>
      <c r="L12" s="170"/>
      <c r="M12" s="170"/>
      <c r="N12" s="170"/>
      <c r="O12" s="170"/>
      <c r="P12" s="170"/>
      <c r="Q12" s="170"/>
      <c r="R12" s="25"/>
      <c r="S12" s="171"/>
      <c r="T12" s="171"/>
      <c r="U12" s="171"/>
      <c r="V12" s="16" t="str">
        <f>IF(S12="","","～")</f>
        <v/>
      </c>
      <c r="W12" s="171"/>
      <c r="X12" s="171"/>
      <c r="Y12" s="171"/>
    </row>
    <row r="13" spans="1:35" ht="15" customHeight="1">
      <c r="B13" s="18"/>
      <c r="C13" s="16" t="s">
        <v>12</v>
      </c>
      <c r="D13" s="122" t="s">
        <v>13</v>
      </c>
      <c r="E13" s="122"/>
      <c r="F13" s="122"/>
      <c r="G13" s="122"/>
      <c r="H13" s="122"/>
      <c r="I13" s="122"/>
      <c r="J13" s="16" t="s">
        <v>10</v>
      </c>
      <c r="K13" s="126" t="s">
        <v>14</v>
      </c>
      <c r="L13" s="126"/>
      <c r="M13" s="126"/>
      <c r="N13" s="121"/>
      <c r="O13" s="121"/>
      <c r="P13" s="121"/>
      <c r="Q13" s="121"/>
      <c r="R13" s="121"/>
      <c r="S13" s="121"/>
      <c r="T13" s="121"/>
      <c r="U13" s="121"/>
      <c r="V13" s="121"/>
      <c r="W13" s="121"/>
      <c r="X13" s="121"/>
      <c r="Y13" s="121"/>
      <c r="Z13" s="121"/>
      <c r="AA13" s="121"/>
      <c r="AB13" s="121"/>
      <c r="AC13" s="121"/>
      <c r="AD13" s="121"/>
      <c r="AE13" s="121"/>
      <c r="AF13" s="121"/>
      <c r="AG13" s="121"/>
      <c r="AH13" s="121"/>
      <c r="AI13" s="121"/>
    </row>
    <row r="14" spans="1:35" ht="15" customHeight="1">
      <c r="B14" s="18"/>
      <c r="K14" s="126" t="s">
        <v>16</v>
      </c>
      <c r="L14" s="126"/>
      <c r="M14" s="126"/>
      <c r="N14" s="121"/>
      <c r="O14" s="121"/>
      <c r="P14" s="121"/>
      <c r="Q14" s="121"/>
      <c r="R14" s="121"/>
      <c r="S14" s="121"/>
      <c r="T14" s="121"/>
      <c r="U14" s="121"/>
      <c r="V14" s="121"/>
      <c r="W14" s="121"/>
      <c r="X14" s="121"/>
      <c r="Y14" s="121"/>
      <c r="Z14" s="121"/>
      <c r="AA14" s="121"/>
      <c r="AB14" s="121"/>
      <c r="AC14" s="121"/>
      <c r="AD14" s="121"/>
      <c r="AE14" s="121"/>
      <c r="AF14" s="121"/>
      <c r="AG14" s="121"/>
      <c r="AH14" s="121"/>
      <c r="AI14" s="121"/>
    </row>
    <row r="15" spans="1:35" ht="15" customHeight="1">
      <c r="B15" s="18"/>
      <c r="C15" s="16" t="s">
        <v>18</v>
      </c>
      <c r="D15" s="122" t="s">
        <v>19</v>
      </c>
      <c r="E15" s="122"/>
      <c r="F15" s="122"/>
      <c r="G15" s="122"/>
      <c r="H15" s="122"/>
      <c r="I15" s="122"/>
      <c r="J15" s="16" t="s">
        <v>10</v>
      </c>
      <c r="K15" s="123" t="s">
        <v>20</v>
      </c>
      <c r="L15" s="123"/>
      <c r="M15" s="123"/>
      <c r="N15" s="173"/>
      <c r="O15" s="173"/>
      <c r="P15" s="173"/>
      <c r="Q15" s="173"/>
      <c r="R15" s="173"/>
      <c r="S15" s="173"/>
      <c r="T15" s="123" t="s">
        <v>22</v>
      </c>
      <c r="U15" s="123"/>
      <c r="V15" s="123"/>
      <c r="W15" s="174"/>
      <c r="X15" s="174"/>
      <c r="Y15" s="174"/>
      <c r="Z15" s="174"/>
      <c r="AA15" s="174"/>
      <c r="AB15" s="174"/>
      <c r="AC15" s="174"/>
      <c r="AD15" s="174"/>
      <c r="AE15" s="174"/>
      <c r="AF15" s="174"/>
      <c r="AG15" s="174"/>
      <c r="AH15" s="174"/>
      <c r="AI15" s="174"/>
    </row>
    <row r="16" spans="1:35" ht="15" customHeight="1">
      <c r="B16" s="18"/>
      <c r="K16" s="128" t="s">
        <v>24</v>
      </c>
      <c r="L16" s="128"/>
      <c r="M16" s="128"/>
      <c r="N16" s="173"/>
      <c r="O16" s="173"/>
      <c r="P16" s="173"/>
      <c r="Q16" s="173"/>
      <c r="R16" s="173"/>
      <c r="S16" s="173"/>
      <c r="T16" s="128" t="s">
        <v>25</v>
      </c>
      <c r="U16" s="128"/>
      <c r="V16" s="128"/>
      <c r="W16" s="175"/>
      <c r="X16" s="175"/>
      <c r="Y16" s="175"/>
      <c r="Z16" s="175"/>
      <c r="AA16" s="175"/>
      <c r="AB16" s="175"/>
      <c r="AC16" s="175"/>
      <c r="AD16" s="175"/>
      <c r="AE16" s="175"/>
      <c r="AF16" s="175"/>
      <c r="AG16" s="175"/>
      <c r="AH16" s="175"/>
      <c r="AI16" s="175"/>
    </row>
    <row r="17" spans="2:76" ht="15" customHeight="1">
      <c r="B17" s="18"/>
      <c r="K17" s="128" t="s">
        <v>26</v>
      </c>
      <c r="L17" s="128"/>
      <c r="M17" s="128"/>
      <c r="N17" s="173"/>
      <c r="O17" s="173"/>
      <c r="P17" s="173"/>
      <c r="Q17" s="173"/>
      <c r="R17" s="173"/>
      <c r="S17" s="173"/>
      <c r="T17" s="128" t="s">
        <v>27</v>
      </c>
      <c r="U17" s="128"/>
      <c r="V17" s="128"/>
      <c r="W17" s="175"/>
      <c r="X17" s="175"/>
      <c r="Y17" s="175"/>
      <c r="Z17" s="175"/>
      <c r="AA17" s="175"/>
      <c r="AB17" s="175"/>
      <c r="AC17" s="175"/>
      <c r="AD17" s="175"/>
      <c r="AE17" s="175"/>
      <c r="AF17" s="175"/>
      <c r="AG17" s="175"/>
      <c r="AH17" s="175"/>
      <c r="AI17" s="175"/>
    </row>
    <row r="18" spans="2:76" ht="15" customHeight="1">
      <c r="B18" s="18"/>
    </row>
    <row r="19" spans="2:76" ht="15" customHeight="1">
      <c r="B19" s="18"/>
      <c r="C19" s="122" t="s">
        <v>28</v>
      </c>
      <c r="D19" s="122"/>
      <c r="E19" s="122"/>
      <c r="F19" s="122"/>
      <c r="G19" s="122"/>
      <c r="H19" s="122"/>
      <c r="I19" s="122"/>
      <c r="J19" s="122"/>
      <c r="K19" s="122"/>
      <c r="L19" s="122"/>
      <c r="M19" s="122"/>
    </row>
    <row r="20" spans="2:76" ht="15" customHeight="1">
      <c r="D20" s="176" t="s">
        <v>29</v>
      </c>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26"/>
    </row>
    <row r="21" spans="2:76" ht="15" customHeight="1">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26"/>
    </row>
    <row r="22" spans="2:76" ht="15" customHeight="1">
      <c r="B22" s="18"/>
      <c r="C22" s="122" t="s">
        <v>30</v>
      </c>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row>
    <row r="23" spans="2:76" ht="15" customHeight="1">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row>
    <row r="24" spans="2:76" ht="15" customHeight="1">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row>
    <row r="25" spans="2:76" ht="15" customHeight="1">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row>
    <row r="26" spans="2:76" ht="15" customHeight="1">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row>
    <row r="27" spans="2:76" ht="15" customHeight="1">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row>
    <row r="28" spans="2:76" ht="15" customHeight="1">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row>
    <row r="29" spans="2:76" ht="15" customHeight="1">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row>
    <row r="30" spans="2:76" s="12" customFormat="1" ht="15" customHeight="1">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row>
    <row r="31" spans="2:76" ht="15" customHeight="1">
      <c r="B31" s="24">
        <v>2</v>
      </c>
      <c r="C31" s="122" t="s">
        <v>33</v>
      </c>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row>
    <row r="32" spans="2:76" ht="15" customHeight="1">
      <c r="C32" s="127" t="s">
        <v>34</v>
      </c>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I32" s="26"/>
    </row>
    <row r="33" spans="1:35" ht="15" customHeight="1">
      <c r="AH33" s="27"/>
      <c r="AI33" s="26"/>
    </row>
    <row r="34" spans="1:35" ht="15" customHeight="1">
      <c r="B34" s="24">
        <v>3</v>
      </c>
      <c r="C34" s="122" t="s">
        <v>36</v>
      </c>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row>
    <row r="35" spans="1:35" ht="15" customHeight="1">
      <c r="C35" s="133" t="s">
        <v>37</v>
      </c>
      <c r="D35" s="133"/>
      <c r="E35" s="133"/>
      <c r="F35" s="133"/>
      <c r="G35" s="133"/>
      <c r="H35" s="133"/>
      <c r="I35" s="133"/>
      <c r="J35" s="134">
        <f>M36</f>
        <v>0</v>
      </c>
      <c r="K35" s="134"/>
      <c r="L35" s="134"/>
      <c r="M35" s="134"/>
      <c r="N35" s="135" t="s">
        <v>38</v>
      </c>
      <c r="O35" s="135"/>
      <c r="P35" s="135"/>
      <c r="Q35" s="135"/>
      <c r="R35" s="135"/>
      <c r="S35" s="135"/>
      <c r="T35" s="135"/>
      <c r="U35" s="135"/>
      <c r="V35" s="136">
        <f>V36</f>
        <v>0</v>
      </c>
      <c r="W35" s="136"/>
      <c r="X35" s="136"/>
      <c r="Y35" s="136"/>
      <c r="Z35" s="135" t="s">
        <v>39</v>
      </c>
      <c r="AA35" s="135"/>
      <c r="AB35" s="135"/>
      <c r="AC35" s="135"/>
      <c r="AD35" s="135"/>
      <c r="AE35" s="136">
        <f>AE36</f>
        <v>0</v>
      </c>
      <c r="AF35" s="136"/>
      <c r="AG35" s="136"/>
      <c r="AH35" s="136"/>
    </row>
    <row r="36" spans="1:35" ht="15" customHeight="1">
      <c r="C36" s="28"/>
      <c r="D36" s="138" t="s">
        <v>40</v>
      </c>
      <c r="E36" s="138"/>
      <c r="F36" s="138"/>
      <c r="G36" s="139" t="s">
        <v>41</v>
      </c>
      <c r="H36" s="139"/>
      <c r="I36" s="139"/>
      <c r="J36" s="139"/>
      <c r="K36" s="139"/>
      <c r="L36" s="139"/>
      <c r="M36" s="134">
        <f>SUM('A(車)'!$L$25,'B(車)'!$L$25,'C(車)'!$L$25)</f>
        <v>0</v>
      </c>
      <c r="N36" s="134"/>
      <c r="O36" s="134"/>
      <c r="P36" s="139" t="s">
        <v>42</v>
      </c>
      <c r="Q36" s="139"/>
      <c r="R36" s="139"/>
      <c r="S36" s="139"/>
      <c r="T36" s="139"/>
      <c r="U36" s="139"/>
      <c r="V36" s="134">
        <f>SUM('A(車)'!$P$25,'B(車)'!$P$25,'C(車)'!$P$25)</f>
        <v>0</v>
      </c>
      <c r="W36" s="134"/>
      <c r="X36" s="134"/>
      <c r="Z36" s="135" t="s">
        <v>39</v>
      </c>
      <c r="AA36" s="135"/>
      <c r="AB36" s="135"/>
      <c r="AC36" s="135"/>
      <c r="AD36" s="135"/>
      <c r="AE36" s="134">
        <f>M36-V36</f>
        <v>0</v>
      </c>
      <c r="AF36" s="134"/>
      <c r="AG36" s="134"/>
    </row>
    <row r="37" spans="1:35" ht="15" customHeight="1">
      <c r="D37" s="127" t="s">
        <v>43</v>
      </c>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26"/>
    </row>
    <row r="38" spans="1:35" ht="15" customHeight="1">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row>
    <row r="39" spans="1:35" ht="15" customHeight="1">
      <c r="A39" s="137" t="s">
        <v>44</v>
      </c>
      <c r="B39" s="137"/>
      <c r="C39" s="132" t="s">
        <v>45</v>
      </c>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row>
    <row r="40" spans="1:35" ht="15" customHeight="1">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row>
  </sheetData>
  <sheetProtection sheet="1" selectLockedCells="1"/>
  <protectedRanges>
    <protectedRange sqref="M2:T2 U6:AI8 K11:Q12 S11:U12 W11:Y12 N13:AI14 N15:S17 W15:AI17 D23:AI29" name="範囲1"/>
  </protectedRanges>
  <mergeCells count="55">
    <mergeCell ref="AE36:AG36"/>
    <mergeCell ref="D37:AH37"/>
    <mergeCell ref="A39:B39"/>
    <mergeCell ref="C39:AI40"/>
    <mergeCell ref="D36:F36"/>
    <mergeCell ref="G36:L36"/>
    <mergeCell ref="M36:O36"/>
    <mergeCell ref="P36:U36"/>
    <mergeCell ref="V36:X36"/>
    <mergeCell ref="Z36:AD36"/>
    <mergeCell ref="C34:AI34"/>
    <mergeCell ref="C35:I35"/>
    <mergeCell ref="J35:M35"/>
    <mergeCell ref="N35:U35"/>
    <mergeCell ref="V35:Y35"/>
    <mergeCell ref="Z35:AD35"/>
    <mergeCell ref="AE35:AH35"/>
    <mergeCell ref="C32:AG32"/>
    <mergeCell ref="K16:M16"/>
    <mergeCell ref="N16:S16"/>
    <mergeCell ref="T16:V16"/>
    <mergeCell ref="W16:AI16"/>
    <mergeCell ref="K17:M17"/>
    <mergeCell ref="N17:S17"/>
    <mergeCell ref="T17:V17"/>
    <mergeCell ref="W17:AI17"/>
    <mergeCell ref="C19:M19"/>
    <mergeCell ref="D20:AH21"/>
    <mergeCell ref="C22:AG22"/>
    <mergeCell ref="D23:AI29"/>
    <mergeCell ref="C31:AI31"/>
    <mergeCell ref="D13:I13"/>
    <mergeCell ref="K13:M13"/>
    <mergeCell ref="N13:AI13"/>
    <mergeCell ref="K14:M14"/>
    <mergeCell ref="N14:AI14"/>
    <mergeCell ref="D15:I15"/>
    <mergeCell ref="K15:M15"/>
    <mergeCell ref="N15:S15"/>
    <mergeCell ref="T15:V15"/>
    <mergeCell ref="W15:AI15"/>
    <mergeCell ref="K12:Q12"/>
    <mergeCell ref="S12:U12"/>
    <mergeCell ref="W12:Y12"/>
    <mergeCell ref="A1:AI1"/>
    <mergeCell ref="B2:L2"/>
    <mergeCell ref="M2:T2"/>
    <mergeCell ref="A4:AI4"/>
    <mergeCell ref="U6:AI7"/>
    <mergeCell ref="U8:AI8"/>
    <mergeCell ref="C10:AI10"/>
    <mergeCell ref="D11:I11"/>
    <mergeCell ref="K11:Q11"/>
    <mergeCell ref="S11:U11"/>
    <mergeCell ref="W11:Y11"/>
  </mergeCells>
  <phoneticPr fontId="4"/>
  <conditionalFormatting sqref="M2:T2 U6:AI8 K11:Q12 S11:U12 W11:Y12 N13:N14 W15:AI17 D20:AH21 D23">
    <cfRule type="containsBlanks" dxfId="51" priority="4">
      <formula>LEN(TRIM(D2))=0</formula>
    </cfRule>
  </conditionalFormatting>
  <conditionalFormatting sqref="N15:S15">
    <cfRule type="containsBlanks" dxfId="50" priority="3">
      <formula>LEN(TRIM(N15))=0</formula>
    </cfRule>
  </conditionalFormatting>
  <conditionalFormatting sqref="N16:S16">
    <cfRule type="containsBlanks" dxfId="49" priority="2">
      <formula>LEN(TRIM(N16))=0</formula>
    </cfRule>
  </conditionalFormatting>
  <conditionalFormatting sqref="N17:S17">
    <cfRule type="containsBlanks" dxfId="48" priority="1">
      <formula>LEN(TRIM(N17))=0</formula>
    </cfRule>
  </conditionalFormatting>
  <dataValidations count="1">
    <dataValidation type="list" allowBlank="1" showInputMessage="1" showErrorMessage="1" sqref="M2:T2" xr:uid="{99DC6B45-4D9F-4499-B1FE-6EBA9F2308A5}">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E6BE7BF-C049-44D8-8751-BB3DC99734E6}">
          <x14:formula1>
            <xm:f>'(参考)宿泊料等'!$B$3:$B$25</xm:f>
          </x14:formula1>
          <xm:sqref>N16:N17 N15:S15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46772-792C-471B-B60C-E8C4CAF635CD}">
  <sheetPr codeName="Sheet10">
    <tabColor rgb="FFFFFF00"/>
    <pageSetUpPr fitToPage="1"/>
  </sheetPr>
  <dimension ref="A1:U49"/>
  <sheetViews>
    <sheetView showZeros="0" view="pageBreakPreview" zoomScale="90" zoomScaleNormal="70" zoomScaleSheetLayoutView="90" workbookViewId="0">
      <selection activeCell="I5" sqref="I5:J5"/>
    </sheetView>
  </sheetViews>
  <sheetFormatPr defaultColWidth="2.5703125" defaultRowHeight="30" customHeight="1"/>
  <cols>
    <col min="1" max="1" width="7.85546875" style="12" bestFit="1" customWidth="1"/>
    <col min="2" max="2" width="5.42578125" style="12" bestFit="1" customWidth="1"/>
    <col min="3" max="3" width="4.28515625" style="13" bestFit="1" customWidth="1"/>
    <col min="4" max="4" width="5.42578125" style="12" bestFit="1" customWidth="1"/>
    <col min="5" max="5" width="11" style="12" customWidth="1"/>
    <col min="6" max="6" width="18.7109375" style="12" customWidth="1"/>
    <col min="7" max="7" width="11" style="12" customWidth="1"/>
    <col min="8" max="8" width="18.7109375" style="12" customWidth="1"/>
    <col min="9" max="9" width="8.85546875" style="12" customWidth="1"/>
    <col min="10" max="10" width="8.85546875" style="13" customWidth="1"/>
    <col min="11" max="11" width="9.28515625" style="13" bestFit="1" customWidth="1"/>
    <col min="12" max="17" width="10" style="12" customWidth="1"/>
    <col min="18" max="16384" width="2.5703125" style="12"/>
  </cols>
  <sheetData>
    <row r="1" spans="1:21" ht="15.75">
      <c r="A1" s="140" t="s">
        <v>46</v>
      </c>
      <c r="B1" s="140"/>
      <c r="C1" s="140"/>
      <c r="D1" s="140"/>
      <c r="E1" s="140"/>
      <c r="F1" s="140"/>
      <c r="G1" s="14"/>
      <c r="H1" s="14"/>
      <c r="I1" s="14"/>
      <c r="J1" s="14"/>
      <c r="K1" s="14"/>
      <c r="L1" s="14"/>
      <c r="M1" s="141">
        <f>'報告書(車)'!U6</f>
        <v>0</v>
      </c>
      <c r="N1" s="141"/>
      <c r="O1" s="141"/>
      <c r="P1" s="141"/>
      <c r="Q1" s="141"/>
    </row>
    <row r="2" spans="1:21" s="16" customFormat="1" ht="15" customHeight="1">
      <c r="A2" s="17" t="s">
        <v>47</v>
      </c>
      <c r="B2" s="17"/>
      <c r="C2" s="17"/>
      <c r="D2" s="17"/>
      <c r="E2" s="142">
        <f>'報告書(車)'!M2</f>
        <v>0</v>
      </c>
      <c r="F2" s="142"/>
      <c r="G2" s="17"/>
      <c r="H2" s="17"/>
      <c r="I2" s="17"/>
      <c r="J2" s="17"/>
      <c r="K2" s="17"/>
      <c r="L2" s="17"/>
      <c r="M2" s="17"/>
      <c r="N2" s="17"/>
      <c r="O2" s="17"/>
      <c r="P2" s="17"/>
      <c r="Q2" s="17"/>
      <c r="R2" s="17"/>
      <c r="S2" s="17"/>
      <c r="T2" s="17"/>
      <c r="U2" s="17"/>
    </row>
    <row r="3" spans="1:21" ht="16.5" thickBot="1">
      <c r="A3" s="143" t="s">
        <v>88</v>
      </c>
      <c r="B3" s="143"/>
      <c r="C3" s="143"/>
      <c r="D3" s="143"/>
      <c r="E3" s="143"/>
      <c r="F3" s="143"/>
      <c r="G3" s="143"/>
      <c r="H3" s="143"/>
      <c r="I3" s="143"/>
      <c r="J3" s="143"/>
      <c r="K3" s="143"/>
      <c r="L3" s="143"/>
      <c r="M3" s="143"/>
      <c r="N3" s="143"/>
      <c r="O3" s="143"/>
      <c r="P3" s="143"/>
      <c r="Q3" s="143"/>
    </row>
    <row r="4" spans="1:21" ht="30" customHeight="1">
      <c r="C4" s="12"/>
      <c r="E4" s="29"/>
      <c r="F4" s="29"/>
      <c r="G4" s="29"/>
      <c r="I4" s="147" t="s">
        <v>49</v>
      </c>
      <c r="J4" s="148"/>
      <c r="K4" s="90"/>
      <c r="L4" s="144" t="s">
        <v>50</v>
      </c>
      <c r="M4" s="145"/>
      <c r="N4" s="146"/>
      <c r="O4" s="144" t="s">
        <v>89</v>
      </c>
      <c r="P4" s="145"/>
      <c r="Q4" s="146"/>
    </row>
    <row r="5" spans="1:21" ht="30" customHeight="1" thickBot="1">
      <c r="A5" s="30" t="s">
        <v>52</v>
      </c>
      <c r="B5" s="151">
        <f>'報告書(車)'!W15</f>
        <v>0</v>
      </c>
      <c r="C5" s="151"/>
      <c r="D5" s="151"/>
      <c r="E5" s="31"/>
      <c r="F5" s="31"/>
      <c r="G5" s="31"/>
      <c r="I5" s="190"/>
      <c r="J5" s="191"/>
      <c r="K5" s="33"/>
      <c r="L5" s="32" t="s">
        <v>53</v>
      </c>
      <c r="M5" s="178" t="str">
        <f>IF(J23&lt;8,"",J23*(IF(I5&lt;37,I5,37)))</f>
        <v/>
      </c>
      <c r="N5" s="179"/>
      <c r="O5" s="32" t="s">
        <v>53</v>
      </c>
      <c r="P5" s="152" t="str">
        <f>M5</f>
        <v/>
      </c>
      <c r="Q5" s="153"/>
    </row>
    <row r="6" spans="1:21" ht="20.25" customHeight="1" thickBot="1">
      <c r="A6" s="30" t="s">
        <v>54</v>
      </c>
      <c r="B6" s="151">
        <f>'報告書(車)'!N15</f>
        <v>0</v>
      </c>
      <c r="C6" s="151"/>
      <c r="D6" s="151"/>
      <c r="E6" s="31"/>
      <c r="F6" s="31"/>
      <c r="G6" s="31"/>
      <c r="H6" s="31"/>
      <c r="I6" s="31"/>
      <c r="J6" s="33"/>
      <c r="K6" s="33"/>
      <c r="L6" s="154" t="s">
        <v>55</v>
      </c>
      <c r="M6" s="155"/>
      <c r="N6" s="34" t="s">
        <v>56</v>
      </c>
      <c r="O6" s="156" t="s">
        <v>55</v>
      </c>
      <c r="P6" s="155"/>
      <c r="Q6" s="34" t="s">
        <v>56</v>
      </c>
    </row>
    <row r="7" spans="1:21" ht="30" customHeight="1">
      <c r="A7" s="35" t="s">
        <v>57</v>
      </c>
      <c r="B7" s="36" t="s">
        <v>58</v>
      </c>
      <c r="C7" s="37" t="s">
        <v>59</v>
      </c>
      <c r="D7" s="38" t="s">
        <v>60</v>
      </c>
      <c r="E7" s="39" t="s">
        <v>61</v>
      </c>
      <c r="F7" s="39" t="s">
        <v>62</v>
      </c>
      <c r="G7" s="40" t="s">
        <v>63</v>
      </c>
      <c r="H7" s="39" t="s">
        <v>62</v>
      </c>
      <c r="I7" s="39" t="s">
        <v>64</v>
      </c>
      <c r="J7" s="41" t="s">
        <v>65</v>
      </c>
      <c r="K7" s="41" t="s">
        <v>66</v>
      </c>
      <c r="L7" s="42" t="s">
        <v>67</v>
      </c>
      <c r="M7" s="42" t="s">
        <v>68</v>
      </c>
      <c r="N7" s="43" t="s">
        <v>69</v>
      </c>
      <c r="O7" s="44" t="s">
        <v>67</v>
      </c>
      <c r="P7" s="42" t="s">
        <v>68</v>
      </c>
      <c r="Q7" s="45" t="s">
        <v>69</v>
      </c>
    </row>
    <row r="8" spans="1:21" s="57" customFormat="1" ht="15.75">
      <c r="A8" s="46"/>
      <c r="B8" s="47"/>
      <c r="C8" s="48"/>
      <c r="D8" s="49"/>
      <c r="E8" s="50"/>
      <c r="F8" s="50"/>
      <c r="G8" s="51"/>
      <c r="H8" s="50"/>
      <c r="I8" s="50"/>
      <c r="J8" s="52" t="s">
        <v>70</v>
      </c>
      <c r="K8" s="47"/>
      <c r="L8" s="53" t="s">
        <v>71</v>
      </c>
      <c r="M8" s="54" t="s">
        <v>72</v>
      </c>
      <c r="N8" s="55" t="s">
        <v>72</v>
      </c>
      <c r="O8" s="53" t="s">
        <v>71</v>
      </c>
      <c r="P8" s="54" t="s">
        <v>72</v>
      </c>
      <c r="Q8" s="56" t="s">
        <v>72</v>
      </c>
    </row>
    <row r="9" spans="1:21" ht="30" customHeight="1">
      <c r="A9" s="92"/>
      <c r="B9" s="93"/>
      <c r="C9" s="60" t="s">
        <v>73</v>
      </c>
      <c r="D9" s="94"/>
      <c r="E9" s="95"/>
      <c r="F9" s="95"/>
      <c r="G9" s="95"/>
      <c r="H9" s="95"/>
      <c r="I9" s="15"/>
      <c r="J9" s="96"/>
      <c r="K9" s="97"/>
      <c r="L9" s="65" t="str">
        <f t="shared" ref="L9:L22" si="0">IF(I9="","",1)</f>
        <v/>
      </c>
      <c r="M9" s="98"/>
      <c r="N9" s="99"/>
      <c r="O9" s="68" t="str">
        <f t="shared" ref="O9:O22" si="1">L9</f>
        <v/>
      </c>
      <c r="P9" s="68" t="str">
        <f>IF(OR(I9="東京都特別区",I9="横浜市",I9="川崎市",I9="相模原市",I9="千葉市",I9="さいたま市",I9="名古屋市",I9="京都市",I9="大阪市",I9="堺市",I9="神戸市",I9="広島市",I9="福岡市"),IF(O9=1,MIN(M9,VLOOKUP($B$6,'(参考)宿泊料等'!$B:$E,3,FALSE)),""),IF(O9=1,MIN(M9,VLOOKUP($B$6,'(参考)宿泊料等'!$B:$E,4,FALSE)),""))</f>
        <v/>
      </c>
      <c r="Q9" s="69">
        <f>N9</f>
        <v>0</v>
      </c>
    </row>
    <row r="10" spans="1:21" ht="30" customHeight="1">
      <c r="A10" s="100"/>
      <c r="B10" s="101"/>
      <c r="C10" s="72" t="s">
        <v>73</v>
      </c>
      <c r="D10" s="102"/>
      <c r="E10" s="103"/>
      <c r="F10" s="95"/>
      <c r="G10" s="104"/>
      <c r="H10" s="95"/>
      <c r="I10" s="15"/>
      <c r="J10" s="105"/>
      <c r="K10" s="106"/>
      <c r="L10" s="77" t="str">
        <f t="shared" si="0"/>
        <v/>
      </c>
      <c r="M10" s="107"/>
      <c r="N10" s="108"/>
      <c r="O10" s="80" t="str">
        <f t="shared" si="1"/>
        <v/>
      </c>
      <c r="P10" s="68" t="str">
        <f>IF(OR(I10="東京都特別区",I10="横浜市",I10="川崎市",I10="相模原市",I10="千葉市",I10="さいたま市",I10="名古屋市",I10="京都市",I10="大阪市",I10="堺市",I10="神戸市",I10="広島市",I10="福岡市"),IF(O10=1,MIN(M10,VLOOKUP($B$6,'(参考)宿泊料等'!$B:$E,3,FALSE)),""),IF(O10=1,MIN(M10,VLOOKUP($B$6,'(参考)宿泊料等'!$B:$E,4,FALSE)),""))</f>
        <v/>
      </c>
      <c r="Q10" s="81">
        <f t="shared" ref="Q10:Q22" si="2">N10</f>
        <v>0</v>
      </c>
    </row>
    <row r="11" spans="1:21" ht="30" customHeight="1">
      <c r="A11" s="100"/>
      <c r="B11" s="101"/>
      <c r="C11" s="72" t="s">
        <v>59</v>
      </c>
      <c r="D11" s="102"/>
      <c r="E11" s="103"/>
      <c r="F11" s="103"/>
      <c r="G11" s="104"/>
      <c r="H11" s="104"/>
      <c r="I11" s="15"/>
      <c r="J11" s="105"/>
      <c r="K11" s="106"/>
      <c r="L11" s="77" t="str">
        <f t="shared" si="0"/>
        <v/>
      </c>
      <c r="M11" s="107"/>
      <c r="N11" s="108"/>
      <c r="O11" s="80" t="str">
        <f t="shared" si="1"/>
        <v/>
      </c>
      <c r="P11" s="68" t="str">
        <f>IF(OR(I11="東京都特別区",I11="横浜市",I11="川崎市",I11="相模原市",I11="千葉市",I11="さいたま市",I11="名古屋市",I11="京都市",I11="大阪市",I11="堺市",I11="神戸市",I11="広島市",I11="福岡市"),IF(O11=1,MIN(M11,VLOOKUP($B$6,'(参考)宿泊料等'!$B:$E,3,FALSE)),""),IF(O11=1,MIN(M11,VLOOKUP($B$6,'(参考)宿泊料等'!$B:$E,4,FALSE)),""))</f>
        <v/>
      </c>
      <c r="Q11" s="81">
        <f t="shared" si="2"/>
        <v>0</v>
      </c>
    </row>
    <row r="12" spans="1:21" ht="30" customHeight="1">
      <c r="A12" s="100"/>
      <c r="B12" s="101"/>
      <c r="C12" s="72" t="s">
        <v>59</v>
      </c>
      <c r="D12" s="102"/>
      <c r="E12" s="103"/>
      <c r="F12" s="103"/>
      <c r="G12" s="104"/>
      <c r="H12" s="104"/>
      <c r="I12" s="15"/>
      <c r="J12" s="105"/>
      <c r="K12" s="106"/>
      <c r="L12" s="77" t="str">
        <f t="shared" si="0"/>
        <v/>
      </c>
      <c r="M12" s="107"/>
      <c r="N12" s="108"/>
      <c r="O12" s="80" t="str">
        <f t="shared" si="1"/>
        <v/>
      </c>
      <c r="P12" s="68" t="str">
        <f>IF(OR(I12="東京都特別区",I12="横浜市",I12="川崎市",I12="相模原市",I12="千葉市",I12="さいたま市",I12="名古屋市",I12="京都市",I12="大阪市",I12="堺市",I12="神戸市",I12="広島市",I12="福岡市"),IF(O12=1,MIN(M12,VLOOKUP($B$6,'(参考)宿泊料等'!$B:$E,3,FALSE)),""),IF(O12=1,MIN(M12,VLOOKUP($B$6,'(参考)宿泊料等'!$B:$E,4,FALSE)),""))</f>
        <v/>
      </c>
      <c r="Q12" s="81">
        <f t="shared" si="2"/>
        <v>0</v>
      </c>
    </row>
    <row r="13" spans="1:21" ht="30" customHeight="1">
      <c r="A13" s="100"/>
      <c r="B13" s="101"/>
      <c r="C13" s="72" t="s">
        <v>73</v>
      </c>
      <c r="D13" s="102"/>
      <c r="E13" s="103"/>
      <c r="F13" s="95"/>
      <c r="G13" s="104"/>
      <c r="H13" s="95"/>
      <c r="I13" s="15"/>
      <c r="J13" s="105"/>
      <c r="K13" s="106"/>
      <c r="L13" s="77" t="str">
        <f t="shared" si="0"/>
        <v/>
      </c>
      <c r="M13" s="107"/>
      <c r="N13" s="108"/>
      <c r="O13" s="80" t="str">
        <f t="shared" si="1"/>
        <v/>
      </c>
      <c r="P13" s="68" t="str">
        <f>IF(OR(I13="東京都特別区",I13="横浜市",I13="川崎市",I13="相模原市",I13="千葉市",I13="さいたま市",I13="名古屋市",I13="京都市",I13="大阪市",I13="堺市",I13="神戸市",I13="広島市",I13="福岡市"),IF(O13=1,MIN(M13,VLOOKUP($B$6,'(参考)宿泊料等'!$B:$E,3,FALSE)),""),IF(O13=1,MIN(M13,VLOOKUP($B$6,'(参考)宿泊料等'!$B:$E,4,FALSE)),""))</f>
        <v/>
      </c>
      <c r="Q13" s="81">
        <f t="shared" si="2"/>
        <v>0</v>
      </c>
    </row>
    <row r="14" spans="1:21" ht="30" customHeight="1">
      <c r="A14" s="100"/>
      <c r="B14" s="101"/>
      <c r="C14" s="72" t="s">
        <v>59</v>
      </c>
      <c r="D14" s="102"/>
      <c r="E14" s="103"/>
      <c r="F14" s="103"/>
      <c r="G14" s="104"/>
      <c r="H14" s="104"/>
      <c r="I14" s="15"/>
      <c r="J14" s="105"/>
      <c r="K14" s="106"/>
      <c r="L14" s="77" t="str">
        <f t="shared" si="0"/>
        <v/>
      </c>
      <c r="M14" s="107"/>
      <c r="N14" s="108"/>
      <c r="O14" s="80" t="str">
        <f t="shared" si="1"/>
        <v/>
      </c>
      <c r="P14" s="68" t="str">
        <f>IF(OR(I14="東京都特別区",I14="横浜市",I14="川崎市",I14="相模原市",I14="千葉市",I14="さいたま市",I14="名古屋市",I14="京都市",I14="大阪市",I14="堺市",I14="神戸市",I14="広島市",I14="福岡市"),IF(O14=1,MIN(M14,VLOOKUP($B$6,'(参考)宿泊料等'!$B:$E,3,FALSE)),""),IF(O14=1,MIN(M14,VLOOKUP($B$6,'(参考)宿泊料等'!$B:$E,4,FALSE)),""))</f>
        <v/>
      </c>
      <c r="Q14" s="81">
        <f t="shared" si="2"/>
        <v>0</v>
      </c>
    </row>
    <row r="15" spans="1:21" ht="30" customHeight="1">
      <c r="A15" s="100"/>
      <c r="B15" s="101"/>
      <c r="C15" s="72" t="s">
        <v>59</v>
      </c>
      <c r="D15" s="102"/>
      <c r="E15" s="103"/>
      <c r="F15" s="103"/>
      <c r="G15" s="104"/>
      <c r="H15" s="104"/>
      <c r="I15" s="15"/>
      <c r="J15" s="105"/>
      <c r="K15" s="106"/>
      <c r="L15" s="77" t="str">
        <f t="shared" si="0"/>
        <v/>
      </c>
      <c r="M15" s="107"/>
      <c r="N15" s="108"/>
      <c r="O15" s="80" t="str">
        <f t="shared" si="1"/>
        <v/>
      </c>
      <c r="P15" s="68" t="str">
        <f>IF(OR(I15="東京都特別区",I15="横浜市",I15="川崎市",I15="相模原市",I15="千葉市",I15="さいたま市",I15="名古屋市",I15="京都市",I15="大阪市",I15="堺市",I15="神戸市",I15="広島市",I15="福岡市"),IF(O15=1,MIN(M15,VLOOKUP($B$6,'(参考)宿泊料等'!$B:$E,3,FALSE)),""),IF(O15=1,MIN(M15,VLOOKUP($B$6,'(参考)宿泊料等'!$B:$E,4,FALSE)),""))</f>
        <v/>
      </c>
      <c r="Q15" s="81">
        <f t="shared" si="2"/>
        <v>0</v>
      </c>
    </row>
    <row r="16" spans="1:21" ht="30" customHeight="1">
      <c r="A16" s="100"/>
      <c r="B16" s="101"/>
      <c r="C16" s="72" t="s">
        <v>73</v>
      </c>
      <c r="D16" s="102"/>
      <c r="E16" s="103"/>
      <c r="F16" s="95"/>
      <c r="G16" s="104"/>
      <c r="H16" s="95"/>
      <c r="I16" s="15"/>
      <c r="J16" s="105"/>
      <c r="K16" s="106"/>
      <c r="L16" s="77" t="str">
        <f t="shared" si="0"/>
        <v/>
      </c>
      <c r="M16" s="107"/>
      <c r="N16" s="108"/>
      <c r="O16" s="80" t="str">
        <f t="shared" si="1"/>
        <v/>
      </c>
      <c r="P16" s="68" t="str">
        <f>IF(OR(I16="東京都特別区",I16="横浜市",I16="川崎市",I16="相模原市",I16="千葉市",I16="さいたま市",I16="名古屋市",I16="京都市",I16="大阪市",I16="堺市",I16="神戸市",I16="広島市",I16="福岡市"),IF(O16=1,MIN(M16,VLOOKUP($B$6,'(参考)宿泊料等'!$B:$E,3,FALSE)),""),IF(O16=1,MIN(M16,VLOOKUP($B$6,'(参考)宿泊料等'!$B:$E,4,FALSE)),""))</f>
        <v/>
      </c>
      <c r="Q16" s="81">
        <f t="shared" si="2"/>
        <v>0</v>
      </c>
    </row>
    <row r="17" spans="1:17" ht="30" customHeight="1">
      <c r="A17" s="100"/>
      <c r="B17" s="101"/>
      <c r="C17" s="72" t="s">
        <v>59</v>
      </c>
      <c r="D17" s="102"/>
      <c r="E17" s="103"/>
      <c r="F17" s="103"/>
      <c r="G17" s="104"/>
      <c r="H17" s="104"/>
      <c r="I17" s="15"/>
      <c r="J17" s="105"/>
      <c r="K17" s="106"/>
      <c r="L17" s="77" t="str">
        <f t="shared" si="0"/>
        <v/>
      </c>
      <c r="M17" s="107"/>
      <c r="N17" s="108"/>
      <c r="O17" s="80" t="str">
        <f t="shared" si="1"/>
        <v/>
      </c>
      <c r="P17" s="68" t="str">
        <f>IF(OR(I17="東京都特別区",I17="横浜市",I17="川崎市",I17="相模原市",I17="千葉市",I17="さいたま市",I17="名古屋市",I17="京都市",I17="大阪市",I17="堺市",I17="神戸市",I17="広島市",I17="福岡市"),IF(O17=1,MIN(M17,VLOOKUP($B$6,'(参考)宿泊料等'!$B:$E,3,FALSE)),""),IF(O17=1,MIN(M17,VLOOKUP($B$6,'(参考)宿泊料等'!$B:$E,4,FALSE)),""))</f>
        <v/>
      </c>
      <c r="Q17" s="81">
        <f t="shared" si="2"/>
        <v>0</v>
      </c>
    </row>
    <row r="18" spans="1:17" ht="30" customHeight="1">
      <c r="A18" s="100"/>
      <c r="B18" s="101"/>
      <c r="C18" s="72" t="s">
        <v>59</v>
      </c>
      <c r="D18" s="102"/>
      <c r="E18" s="103"/>
      <c r="F18" s="103"/>
      <c r="G18" s="104"/>
      <c r="H18" s="104"/>
      <c r="I18" s="15"/>
      <c r="J18" s="105"/>
      <c r="K18" s="106"/>
      <c r="L18" s="77" t="str">
        <f t="shared" si="0"/>
        <v/>
      </c>
      <c r="M18" s="107"/>
      <c r="N18" s="108"/>
      <c r="O18" s="80" t="str">
        <f t="shared" si="1"/>
        <v/>
      </c>
      <c r="P18" s="68" t="str">
        <f>IF(OR(I18="東京都特別区",I18="横浜市",I18="川崎市",I18="相模原市",I18="千葉市",I18="さいたま市",I18="名古屋市",I18="京都市",I18="大阪市",I18="堺市",I18="神戸市",I18="広島市",I18="福岡市"),IF(O18=1,MIN(M18,VLOOKUP($B$6,'(参考)宿泊料等'!$B:$E,3,FALSE)),""),IF(O18=1,MIN(M18,VLOOKUP($B$6,'(参考)宿泊料等'!$B:$E,4,FALSE)),""))</f>
        <v/>
      </c>
      <c r="Q18" s="81">
        <f t="shared" si="2"/>
        <v>0</v>
      </c>
    </row>
    <row r="19" spans="1:17" ht="30" customHeight="1">
      <c r="A19" s="100"/>
      <c r="B19" s="101"/>
      <c r="C19" s="72" t="s">
        <v>73</v>
      </c>
      <c r="D19" s="102"/>
      <c r="E19" s="103"/>
      <c r="F19" s="95"/>
      <c r="G19" s="104"/>
      <c r="H19" s="95"/>
      <c r="I19" s="15"/>
      <c r="J19" s="105"/>
      <c r="K19" s="106"/>
      <c r="L19" s="77" t="str">
        <f t="shared" si="0"/>
        <v/>
      </c>
      <c r="M19" s="107"/>
      <c r="N19" s="108"/>
      <c r="O19" s="80" t="str">
        <f t="shared" si="1"/>
        <v/>
      </c>
      <c r="P19" s="68" t="str">
        <f>IF(OR(I19="東京都特別区",I19="横浜市",I19="川崎市",I19="相模原市",I19="千葉市",I19="さいたま市",I19="名古屋市",I19="京都市",I19="大阪市",I19="堺市",I19="神戸市",I19="広島市",I19="福岡市"),IF(O19=1,MIN(M19,VLOOKUP($B$6,'(参考)宿泊料等'!$B:$E,3,FALSE)),""),IF(O19=1,MIN(M19,VLOOKUP($B$6,'(参考)宿泊料等'!$B:$E,4,FALSE)),""))</f>
        <v/>
      </c>
      <c r="Q19" s="81">
        <f t="shared" si="2"/>
        <v>0</v>
      </c>
    </row>
    <row r="20" spans="1:17" ht="30" customHeight="1">
      <c r="A20" s="100"/>
      <c r="B20" s="101"/>
      <c r="C20" s="72" t="s">
        <v>59</v>
      </c>
      <c r="D20" s="102"/>
      <c r="E20" s="103"/>
      <c r="F20" s="103"/>
      <c r="G20" s="104"/>
      <c r="H20" s="104"/>
      <c r="I20" s="15"/>
      <c r="J20" s="105"/>
      <c r="K20" s="106"/>
      <c r="L20" s="77" t="str">
        <f t="shared" si="0"/>
        <v/>
      </c>
      <c r="M20" s="107"/>
      <c r="N20" s="108"/>
      <c r="O20" s="80" t="str">
        <f t="shared" si="1"/>
        <v/>
      </c>
      <c r="P20" s="68" t="str">
        <f>IF(OR(I20="東京都特別区",I20="横浜市",I20="川崎市",I20="相模原市",I20="千葉市",I20="さいたま市",I20="名古屋市",I20="京都市",I20="大阪市",I20="堺市",I20="神戸市",I20="広島市",I20="福岡市"),IF(O20=1,MIN(M20,VLOOKUP($B$6,'(参考)宿泊料等'!$B:$E,3,FALSE)),""),IF(O20=1,MIN(M20,VLOOKUP($B$6,'(参考)宿泊料等'!$B:$E,4,FALSE)),""))</f>
        <v/>
      </c>
      <c r="Q20" s="81">
        <f t="shared" si="2"/>
        <v>0</v>
      </c>
    </row>
    <row r="21" spans="1:17" ht="30" customHeight="1">
      <c r="A21" s="100"/>
      <c r="B21" s="101"/>
      <c r="C21" s="72" t="s">
        <v>59</v>
      </c>
      <c r="D21" s="102"/>
      <c r="E21" s="103"/>
      <c r="F21" s="103"/>
      <c r="G21" s="104"/>
      <c r="H21" s="104"/>
      <c r="I21" s="15"/>
      <c r="J21" s="105"/>
      <c r="K21" s="106"/>
      <c r="L21" s="77" t="str">
        <f t="shared" si="0"/>
        <v/>
      </c>
      <c r="M21" s="107"/>
      <c r="N21" s="108"/>
      <c r="O21" s="80" t="str">
        <f t="shared" si="1"/>
        <v/>
      </c>
      <c r="P21" s="68" t="str">
        <f>IF(OR(I21="東京都特別区",I21="横浜市",I21="川崎市",I21="相模原市",I21="千葉市",I21="さいたま市",I21="名古屋市",I21="京都市",I21="大阪市",I21="堺市",I21="神戸市",I21="広島市",I21="福岡市"),IF(O21=1,MIN(M21,VLOOKUP($B$6,'(参考)宿泊料等'!$B:$E,3,FALSE)),""),IF(O21=1,MIN(M21,VLOOKUP($B$6,'(参考)宿泊料等'!$B:$E,4,FALSE)),""))</f>
        <v/>
      </c>
      <c r="Q21" s="81">
        <f t="shared" si="2"/>
        <v>0</v>
      </c>
    </row>
    <row r="22" spans="1:17" ht="30" customHeight="1" thickBot="1">
      <c r="A22" s="100"/>
      <c r="B22" s="101"/>
      <c r="C22" s="72" t="s">
        <v>59</v>
      </c>
      <c r="D22" s="102"/>
      <c r="E22" s="103"/>
      <c r="F22" s="103"/>
      <c r="G22" s="103"/>
      <c r="H22" s="103"/>
      <c r="I22" s="15"/>
      <c r="J22" s="105"/>
      <c r="K22" s="106"/>
      <c r="L22" s="109" t="str">
        <f t="shared" si="0"/>
        <v/>
      </c>
      <c r="M22" s="110"/>
      <c r="N22" s="111"/>
      <c r="O22" s="112" t="str">
        <f t="shared" si="1"/>
        <v/>
      </c>
      <c r="P22" s="68" t="str">
        <f>IF(OR(I22="東京都特別区",I22="横浜市",I22="川崎市",I22="相模原市",I22="千葉市",I22="さいたま市",I22="名古屋市",I22="京都市",I22="大阪市",I22="堺市",I22="神戸市",I22="広島市",I22="福岡市"),IF(O22=1,MIN(M22,VLOOKUP($B$6,'(参考)宿泊料等'!$B:$E,3,FALSE)),""),IF(O22=1,MIN(M22,VLOOKUP($B$6,'(参考)宿泊料等'!$B:$E,4,FALSE)),""))</f>
        <v/>
      </c>
      <c r="Q22" s="113">
        <f t="shared" si="2"/>
        <v>0</v>
      </c>
    </row>
    <row r="23" spans="1:17" ht="30" customHeight="1" thickBot="1">
      <c r="A23" s="157" t="s">
        <v>79</v>
      </c>
      <c r="B23" s="158"/>
      <c r="C23" s="158"/>
      <c r="D23" s="158"/>
      <c r="E23" s="158"/>
      <c r="F23" s="158"/>
      <c r="G23" s="158"/>
      <c r="H23" s="159"/>
      <c r="I23" s="114"/>
      <c r="J23" s="83">
        <f>TRUNC(SUM(J9:J22),-0.1)</f>
        <v>0</v>
      </c>
      <c r="K23" s="115"/>
      <c r="L23" s="85">
        <f t="shared" ref="L23:Q23" si="3">SUM(L9:L22)</f>
        <v>0</v>
      </c>
      <c r="M23" s="85">
        <f t="shared" si="3"/>
        <v>0</v>
      </c>
      <c r="N23" s="86">
        <f t="shared" si="3"/>
        <v>0</v>
      </c>
      <c r="O23" s="86">
        <f t="shared" si="3"/>
        <v>0</v>
      </c>
      <c r="P23" s="85">
        <f t="shared" si="3"/>
        <v>0</v>
      </c>
      <c r="Q23" s="87">
        <f t="shared" si="3"/>
        <v>0</v>
      </c>
    </row>
    <row r="24" spans="1:17" ht="16.5" thickBot="1">
      <c r="A24" s="160" t="s">
        <v>80</v>
      </c>
      <c r="B24" s="160"/>
      <c r="C24" s="160"/>
      <c r="D24" s="160"/>
      <c r="E24" s="160"/>
      <c r="F24" s="160"/>
      <c r="G24" s="160"/>
      <c r="H24" s="160"/>
      <c r="I24" s="160"/>
      <c r="J24" s="160"/>
      <c r="K24" s="160"/>
      <c r="L24" s="88"/>
      <c r="M24" s="88"/>
      <c r="N24" s="88"/>
      <c r="O24" s="88"/>
      <c r="P24" s="88"/>
      <c r="Q24" s="88"/>
    </row>
    <row r="25" spans="1:17" ht="30" customHeight="1" thickBot="1">
      <c r="A25" s="31"/>
      <c r="B25" s="31"/>
      <c r="C25" s="33"/>
      <c r="D25" s="31"/>
      <c r="E25" s="31"/>
      <c r="F25" s="31"/>
      <c r="G25" s="31"/>
      <c r="J25" s="161" t="s">
        <v>81</v>
      </c>
      <c r="K25" s="162"/>
      <c r="L25" s="149">
        <f>SUM(M5,M23,N23)</f>
        <v>0</v>
      </c>
      <c r="M25" s="150"/>
      <c r="N25" s="161" t="s">
        <v>82</v>
      </c>
      <c r="O25" s="162"/>
      <c r="P25" s="149">
        <f>SUM(P5,P23,Q23)</f>
        <v>0</v>
      </c>
      <c r="Q25" s="150"/>
    </row>
    <row r="26" spans="1:17" ht="30" customHeight="1" thickBot="1">
      <c r="A26" s="31"/>
      <c r="B26" s="31"/>
      <c r="C26" s="33"/>
      <c r="D26" s="31"/>
      <c r="E26" s="31"/>
      <c r="F26" s="31"/>
      <c r="G26" s="31"/>
      <c r="H26" s="31"/>
      <c r="I26" s="31"/>
      <c r="J26" s="12"/>
      <c r="K26" s="12"/>
      <c r="N26" s="161" t="s">
        <v>83</v>
      </c>
      <c r="O26" s="162"/>
      <c r="P26" s="149">
        <f>IF(L25-P25&lt;0,"-",L25-P25)</f>
        <v>0</v>
      </c>
      <c r="Q26" s="150"/>
    </row>
    <row r="27" spans="1:17" ht="16.5" thickBot="1">
      <c r="A27" s="31"/>
      <c r="B27" s="31"/>
      <c r="C27" s="33"/>
      <c r="D27" s="31"/>
      <c r="E27" s="31"/>
      <c r="F27" s="31"/>
      <c r="G27" s="31"/>
      <c r="H27" s="31"/>
      <c r="I27" s="31"/>
      <c r="J27" s="33"/>
      <c r="K27" s="33"/>
      <c r="L27" s="89"/>
      <c r="M27" s="89"/>
      <c r="N27" s="89"/>
      <c r="O27" s="90"/>
      <c r="P27" s="90"/>
      <c r="Q27" s="91"/>
    </row>
    <row r="28" spans="1:17" ht="30" customHeight="1">
      <c r="A28" s="164" t="s">
        <v>84</v>
      </c>
      <c r="B28" s="165"/>
      <c r="C28" s="165"/>
      <c r="D28" s="165"/>
      <c r="E28" s="165"/>
      <c r="F28" s="165"/>
      <c r="G28" s="165"/>
      <c r="H28" s="165"/>
      <c r="I28" s="165"/>
      <c r="J28" s="165"/>
      <c r="K28" s="166"/>
      <c r="L28" s="165" t="s">
        <v>85</v>
      </c>
      <c r="M28" s="165"/>
      <c r="N28" s="165"/>
      <c r="O28" s="165"/>
      <c r="P28" s="165"/>
      <c r="Q28" s="166"/>
    </row>
    <row r="29" spans="1:17" ht="30" customHeight="1">
      <c r="A29" s="180"/>
      <c r="B29" s="181"/>
      <c r="C29" s="181"/>
      <c r="D29" s="181"/>
      <c r="E29" s="181"/>
      <c r="F29" s="181"/>
      <c r="G29" s="181"/>
      <c r="H29" s="181"/>
      <c r="I29" s="181"/>
      <c r="J29" s="181"/>
      <c r="K29" s="182"/>
      <c r="L29" s="181"/>
      <c r="M29" s="181"/>
      <c r="N29" s="181"/>
      <c r="O29" s="181"/>
      <c r="P29" s="181"/>
      <c r="Q29" s="182"/>
    </row>
    <row r="30" spans="1:17" ht="30" customHeight="1">
      <c r="A30" s="180"/>
      <c r="B30" s="181"/>
      <c r="C30" s="181"/>
      <c r="D30" s="181"/>
      <c r="E30" s="181"/>
      <c r="F30" s="181"/>
      <c r="G30" s="181"/>
      <c r="H30" s="181"/>
      <c r="I30" s="181"/>
      <c r="J30" s="181"/>
      <c r="K30" s="182"/>
      <c r="L30" s="181"/>
      <c r="M30" s="181"/>
      <c r="N30" s="181"/>
      <c r="O30" s="181"/>
      <c r="P30" s="181"/>
      <c r="Q30" s="182"/>
    </row>
    <row r="31" spans="1:17" ht="30" customHeight="1">
      <c r="A31" s="180"/>
      <c r="B31" s="181"/>
      <c r="C31" s="181"/>
      <c r="D31" s="181"/>
      <c r="E31" s="181"/>
      <c r="F31" s="181"/>
      <c r="G31" s="181"/>
      <c r="H31" s="181"/>
      <c r="I31" s="181"/>
      <c r="J31" s="181"/>
      <c r="K31" s="182"/>
      <c r="L31" s="181"/>
      <c r="M31" s="181"/>
      <c r="N31" s="181"/>
      <c r="O31" s="181"/>
      <c r="P31" s="181"/>
      <c r="Q31" s="182"/>
    </row>
    <row r="32" spans="1:17" ht="30" customHeight="1">
      <c r="A32" s="180"/>
      <c r="B32" s="181"/>
      <c r="C32" s="181"/>
      <c r="D32" s="181"/>
      <c r="E32" s="181"/>
      <c r="F32" s="181"/>
      <c r="G32" s="181"/>
      <c r="H32" s="181"/>
      <c r="I32" s="181"/>
      <c r="J32" s="181"/>
      <c r="K32" s="182"/>
      <c r="L32" s="181"/>
      <c r="M32" s="181"/>
      <c r="N32" s="181"/>
      <c r="O32" s="181"/>
      <c r="P32" s="181"/>
      <c r="Q32" s="182"/>
    </row>
    <row r="33" spans="1:17" ht="30" customHeight="1">
      <c r="A33" s="180"/>
      <c r="B33" s="181"/>
      <c r="C33" s="181"/>
      <c r="D33" s="181"/>
      <c r="E33" s="181"/>
      <c r="F33" s="181"/>
      <c r="G33" s="181"/>
      <c r="H33" s="181"/>
      <c r="I33" s="181"/>
      <c r="J33" s="181"/>
      <c r="K33" s="182"/>
      <c r="L33" s="181"/>
      <c r="M33" s="181"/>
      <c r="N33" s="181"/>
      <c r="O33" s="181"/>
      <c r="P33" s="181"/>
      <c r="Q33" s="182"/>
    </row>
    <row r="34" spans="1:17" ht="30" customHeight="1">
      <c r="A34" s="180"/>
      <c r="B34" s="181"/>
      <c r="C34" s="181"/>
      <c r="D34" s="181"/>
      <c r="E34" s="181"/>
      <c r="F34" s="181"/>
      <c r="G34" s="181"/>
      <c r="H34" s="181"/>
      <c r="I34" s="181"/>
      <c r="J34" s="181"/>
      <c r="K34" s="182"/>
      <c r="L34" s="181"/>
      <c r="M34" s="181"/>
      <c r="N34" s="181"/>
      <c r="O34" s="181"/>
      <c r="P34" s="181"/>
      <c r="Q34" s="182"/>
    </row>
    <row r="35" spans="1:17" ht="30" customHeight="1">
      <c r="A35" s="180"/>
      <c r="B35" s="181"/>
      <c r="C35" s="181"/>
      <c r="D35" s="181"/>
      <c r="E35" s="181"/>
      <c r="F35" s="181"/>
      <c r="G35" s="181"/>
      <c r="H35" s="181"/>
      <c r="I35" s="181"/>
      <c r="J35" s="181"/>
      <c r="K35" s="182"/>
      <c r="L35" s="181"/>
      <c r="M35" s="181"/>
      <c r="N35" s="181"/>
      <c r="O35" s="181"/>
      <c r="P35" s="181"/>
      <c r="Q35" s="182"/>
    </row>
    <row r="36" spans="1:17" ht="30" customHeight="1">
      <c r="A36" s="180"/>
      <c r="B36" s="181"/>
      <c r="C36" s="181"/>
      <c r="D36" s="181"/>
      <c r="E36" s="181"/>
      <c r="F36" s="181"/>
      <c r="G36" s="181"/>
      <c r="H36" s="181"/>
      <c r="I36" s="181"/>
      <c r="J36" s="181"/>
      <c r="K36" s="182"/>
      <c r="L36" s="181"/>
      <c r="M36" s="181"/>
      <c r="N36" s="181"/>
      <c r="O36" s="181"/>
      <c r="P36" s="181"/>
      <c r="Q36" s="182"/>
    </row>
    <row r="37" spans="1:17" ht="30" customHeight="1">
      <c r="A37" s="180"/>
      <c r="B37" s="181"/>
      <c r="C37" s="181"/>
      <c r="D37" s="181"/>
      <c r="E37" s="181"/>
      <c r="F37" s="181"/>
      <c r="G37" s="181"/>
      <c r="H37" s="181"/>
      <c r="I37" s="181"/>
      <c r="J37" s="181"/>
      <c r="K37" s="182"/>
      <c r="L37" s="181"/>
      <c r="M37" s="181"/>
      <c r="N37" s="181"/>
      <c r="O37" s="181"/>
      <c r="P37" s="181"/>
      <c r="Q37" s="182"/>
    </row>
    <row r="38" spans="1:17" ht="30" customHeight="1">
      <c r="A38" s="180"/>
      <c r="B38" s="181"/>
      <c r="C38" s="181"/>
      <c r="D38" s="181"/>
      <c r="E38" s="181"/>
      <c r="F38" s="181"/>
      <c r="G38" s="181"/>
      <c r="H38" s="181"/>
      <c r="I38" s="181"/>
      <c r="J38" s="181"/>
      <c r="K38" s="182"/>
      <c r="L38" s="181"/>
      <c r="M38" s="181"/>
      <c r="N38" s="181"/>
      <c r="O38" s="181"/>
      <c r="P38" s="181"/>
      <c r="Q38" s="182"/>
    </row>
    <row r="39" spans="1:17" ht="30" customHeight="1">
      <c r="A39" s="180"/>
      <c r="B39" s="181"/>
      <c r="C39" s="181"/>
      <c r="D39" s="181"/>
      <c r="E39" s="181"/>
      <c r="F39" s="181"/>
      <c r="G39" s="181"/>
      <c r="H39" s="181"/>
      <c r="I39" s="181"/>
      <c r="J39" s="181"/>
      <c r="K39" s="182"/>
      <c r="L39" s="181"/>
      <c r="M39" s="181"/>
      <c r="N39" s="181"/>
      <c r="O39" s="181"/>
      <c r="P39" s="181"/>
      <c r="Q39" s="182"/>
    </row>
    <row r="40" spans="1:17" ht="30" customHeight="1">
      <c r="A40" s="180"/>
      <c r="B40" s="181"/>
      <c r="C40" s="181"/>
      <c r="D40" s="181"/>
      <c r="E40" s="181"/>
      <c r="F40" s="181"/>
      <c r="G40" s="181"/>
      <c r="H40" s="181"/>
      <c r="I40" s="181"/>
      <c r="J40" s="181"/>
      <c r="K40" s="182"/>
      <c r="L40" s="181"/>
      <c r="M40" s="181"/>
      <c r="N40" s="181"/>
      <c r="O40" s="181"/>
      <c r="P40" s="181"/>
      <c r="Q40" s="182"/>
    </row>
    <row r="41" spans="1:17" ht="30" customHeight="1">
      <c r="A41" s="180"/>
      <c r="B41" s="181"/>
      <c r="C41" s="181"/>
      <c r="D41" s="181"/>
      <c r="E41" s="181"/>
      <c r="F41" s="181"/>
      <c r="G41" s="181"/>
      <c r="H41" s="181"/>
      <c r="I41" s="181"/>
      <c r="J41" s="181"/>
      <c r="K41" s="182"/>
      <c r="L41" s="181"/>
      <c r="M41" s="181"/>
      <c r="N41" s="181"/>
      <c r="O41" s="181"/>
      <c r="P41" s="181"/>
      <c r="Q41" s="182"/>
    </row>
    <row r="42" spans="1:17" ht="30" customHeight="1">
      <c r="A42" s="180"/>
      <c r="B42" s="181"/>
      <c r="C42" s="181"/>
      <c r="D42" s="181"/>
      <c r="E42" s="181"/>
      <c r="F42" s="181"/>
      <c r="G42" s="181"/>
      <c r="H42" s="181"/>
      <c r="I42" s="181"/>
      <c r="J42" s="181"/>
      <c r="K42" s="182"/>
      <c r="L42" s="181"/>
      <c r="M42" s="181"/>
      <c r="N42" s="181"/>
      <c r="O42" s="181"/>
      <c r="P42" s="181"/>
      <c r="Q42" s="182"/>
    </row>
    <row r="43" spans="1:17" ht="30" customHeight="1">
      <c r="A43" s="180"/>
      <c r="B43" s="181"/>
      <c r="C43" s="181"/>
      <c r="D43" s="181"/>
      <c r="E43" s="181"/>
      <c r="F43" s="181"/>
      <c r="G43" s="181"/>
      <c r="H43" s="181"/>
      <c r="I43" s="181"/>
      <c r="J43" s="181"/>
      <c r="K43" s="182"/>
      <c r="L43" s="181"/>
      <c r="M43" s="181"/>
      <c r="N43" s="181"/>
      <c r="O43" s="181"/>
      <c r="P43" s="181"/>
      <c r="Q43" s="182"/>
    </row>
    <row r="44" spans="1:17" ht="30" customHeight="1">
      <c r="A44" s="180"/>
      <c r="B44" s="181"/>
      <c r="C44" s="181"/>
      <c r="D44" s="181"/>
      <c r="E44" s="181"/>
      <c r="F44" s="181"/>
      <c r="G44" s="181"/>
      <c r="H44" s="181"/>
      <c r="I44" s="181"/>
      <c r="J44" s="181"/>
      <c r="K44" s="182"/>
      <c r="L44" s="181"/>
      <c r="M44" s="181"/>
      <c r="N44" s="181"/>
      <c r="O44" s="181"/>
      <c r="P44" s="181"/>
      <c r="Q44" s="182"/>
    </row>
    <row r="45" spans="1:17" ht="30" customHeight="1">
      <c r="A45" s="180"/>
      <c r="B45" s="181"/>
      <c r="C45" s="181"/>
      <c r="D45" s="181"/>
      <c r="E45" s="181"/>
      <c r="F45" s="181"/>
      <c r="G45" s="181"/>
      <c r="H45" s="181"/>
      <c r="I45" s="181"/>
      <c r="J45" s="181"/>
      <c r="K45" s="182"/>
      <c r="L45" s="181"/>
      <c r="M45" s="181"/>
      <c r="N45" s="181"/>
      <c r="O45" s="181"/>
      <c r="P45" s="181"/>
      <c r="Q45" s="182"/>
    </row>
    <row r="46" spans="1:17" ht="30" customHeight="1">
      <c r="A46" s="180"/>
      <c r="B46" s="181"/>
      <c r="C46" s="181"/>
      <c r="D46" s="181"/>
      <c r="E46" s="181"/>
      <c r="F46" s="181"/>
      <c r="G46" s="181"/>
      <c r="H46" s="181"/>
      <c r="I46" s="181"/>
      <c r="J46" s="181"/>
      <c r="K46" s="182"/>
      <c r="L46" s="181"/>
      <c r="M46" s="181"/>
      <c r="N46" s="181"/>
      <c r="O46" s="181"/>
      <c r="P46" s="181"/>
      <c r="Q46" s="182"/>
    </row>
    <row r="47" spans="1:17" ht="30" customHeight="1">
      <c r="A47" s="180"/>
      <c r="B47" s="181"/>
      <c r="C47" s="181"/>
      <c r="D47" s="181"/>
      <c r="E47" s="181"/>
      <c r="F47" s="181"/>
      <c r="G47" s="181"/>
      <c r="H47" s="181"/>
      <c r="I47" s="181"/>
      <c r="J47" s="181"/>
      <c r="K47" s="182"/>
      <c r="L47" s="181"/>
      <c r="M47" s="181"/>
      <c r="N47" s="181"/>
      <c r="O47" s="181"/>
      <c r="P47" s="181"/>
      <c r="Q47" s="182"/>
    </row>
    <row r="48" spans="1:17" ht="30" customHeight="1" thickBot="1">
      <c r="A48" s="183"/>
      <c r="B48" s="184"/>
      <c r="C48" s="184"/>
      <c r="D48" s="184"/>
      <c r="E48" s="184"/>
      <c r="F48" s="184"/>
      <c r="G48" s="184"/>
      <c r="H48" s="184"/>
      <c r="I48" s="184"/>
      <c r="J48" s="184"/>
      <c r="K48" s="185"/>
      <c r="L48" s="184"/>
      <c r="M48" s="184"/>
      <c r="N48" s="184"/>
      <c r="O48" s="184"/>
      <c r="P48" s="184"/>
      <c r="Q48" s="185"/>
    </row>
    <row r="49" spans="1:11" ht="15.75">
      <c r="A49" s="163" t="s">
        <v>86</v>
      </c>
      <c r="B49" s="163"/>
      <c r="C49" s="163"/>
      <c r="D49" s="163"/>
      <c r="E49" s="163"/>
      <c r="F49" s="163"/>
      <c r="G49" s="163"/>
      <c r="H49" s="163"/>
      <c r="I49" s="163"/>
      <c r="J49" s="163"/>
      <c r="K49" s="163"/>
    </row>
  </sheetData>
  <sheetProtection sheet="1" selectLockedCells="1"/>
  <mergeCells count="27">
    <mergeCell ref="A49:K49"/>
    <mergeCell ref="N26:O26"/>
    <mergeCell ref="P26:Q26"/>
    <mergeCell ref="A28:K28"/>
    <mergeCell ref="L28:Q28"/>
    <mergeCell ref="A29:K48"/>
    <mergeCell ref="L29:Q48"/>
    <mergeCell ref="P25:Q25"/>
    <mergeCell ref="B5:D5"/>
    <mergeCell ref="M5:N5"/>
    <mergeCell ref="P5:Q5"/>
    <mergeCell ref="B6:D6"/>
    <mergeCell ref="L6:M6"/>
    <mergeCell ref="O6:P6"/>
    <mergeCell ref="A23:H23"/>
    <mergeCell ref="A24:K24"/>
    <mergeCell ref="J25:K25"/>
    <mergeCell ref="L25:M25"/>
    <mergeCell ref="N25:O25"/>
    <mergeCell ref="I5:J5"/>
    <mergeCell ref="A1:F1"/>
    <mergeCell ref="M1:Q1"/>
    <mergeCell ref="E2:F2"/>
    <mergeCell ref="A3:Q3"/>
    <mergeCell ref="L4:N4"/>
    <mergeCell ref="O4:Q4"/>
    <mergeCell ref="I4:J4"/>
  </mergeCells>
  <phoneticPr fontId="4"/>
  <conditionalFormatting sqref="M9:N22 A9:H22 J9:K22">
    <cfRule type="containsBlanks" dxfId="47" priority="16">
      <formula>LEN(TRIM(A9))=0</formula>
    </cfRule>
  </conditionalFormatting>
  <conditionalFormatting sqref="I9">
    <cfRule type="containsBlanks" dxfId="46" priority="15">
      <formula>LEN(TRIM(I9))=0</formula>
    </cfRule>
  </conditionalFormatting>
  <conditionalFormatting sqref="I10">
    <cfRule type="containsBlanks" dxfId="45" priority="14">
      <formula>LEN(TRIM(I10))=0</formula>
    </cfRule>
  </conditionalFormatting>
  <conditionalFormatting sqref="I11">
    <cfRule type="containsBlanks" dxfId="44" priority="13">
      <formula>LEN(TRIM(I11))=0</formula>
    </cfRule>
  </conditionalFormatting>
  <conditionalFormatting sqref="I12">
    <cfRule type="containsBlanks" dxfId="43" priority="12">
      <formula>LEN(TRIM(I12))=0</formula>
    </cfRule>
  </conditionalFormatting>
  <conditionalFormatting sqref="I13">
    <cfRule type="containsBlanks" dxfId="42" priority="11">
      <formula>LEN(TRIM(I13))=0</formula>
    </cfRule>
  </conditionalFormatting>
  <conditionalFormatting sqref="I14">
    <cfRule type="containsBlanks" dxfId="41" priority="10">
      <formula>LEN(TRIM(I14))=0</formula>
    </cfRule>
  </conditionalFormatting>
  <conditionalFormatting sqref="I15">
    <cfRule type="containsBlanks" dxfId="40" priority="9">
      <formula>LEN(TRIM(I15))=0</formula>
    </cfRule>
  </conditionalFormatting>
  <conditionalFormatting sqref="I16">
    <cfRule type="containsBlanks" dxfId="39" priority="8">
      <formula>LEN(TRIM(I16))=0</formula>
    </cfRule>
  </conditionalFormatting>
  <conditionalFormatting sqref="I17">
    <cfRule type="containsBlanks" dxfId="38" priority="7">
      <formula>LEN(TRIM(I17))=0</formula>
    </cfRule>
  </conditionalFormatting>
  <conditionalFormatting sqref="I18">
    <cfRule type="containsBlanks" dxfId="37" priority="6">
      <formula>LEN(TRIM(I18))=0</formula>
    </cfRule>
  </conditionalFormatting>
  <conditionalFormatting sqref="I19">
    <cfRule type="containsBlanks" dxfId="36" priority="5">
      <formula>LEN(TRIM(I19))=0</formula>
    </cfRule>
  </conditionalFormatting>
  <conditionalFormatting sqref="I20">
    <cfRule type="containsBlanks" dxfId="35" priority="4">
      <formula>LEN(TRIM(I20))=0</formula>
    </cfRule>
  </conditionalFormatting>
  <conditionalFormatting sqref="I21">
    <cfRule type="containsBlanks" dxfId="34" priority="3">
      <formula>LEN(TRIM(I21))=0</formula>
    </cfRule>
  </conditionalFormatting>
  <conditionalFormatting sqref="I22">
    <cfRule type="containsBlanks" dxfId="33" priority="2">
      <formula>LEN(TRIM(I22))=0</formula>
    </cfRule>
  </conditionalFormatting>
  <conditionalFormatting sqref="I5:J5">
    <cfRule type="containsBlanks" dxfId="32" priority="1">
      <formula>LEN(TRIM(I5))=0</formula>
    </cfRule>
  </conditionalFormatting>
  <dataValidations count="1">
    <dataValidation type="list" allowBlank="1" showInputMessage="1" showErrorMessage="1" sqref="K9:K22" xr:uid="{CFA4B762-AA26-4342-9C19-F68754B08E3E}">
      <formula1>"有,無"</formula1>
    </dataValidation>
  </dataValidations>
  <printOptions horizontalCentered="1"/>
  <pageMargins left="0.59055118110236215" right="0.59055118110236215" top="0.59055118110236215" bottom="0.59055118110236215" header="0.39370078740157483" footer="0.27559055118110237"/>
  <pageSetup paperSize="9" scale="54"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FD10DCA3-3B1A-49FF-95C2-5D89A87FE37D}">
          <x14:formula1>
            <xm:f>'(参考)宿泊料等'!$I$2:$I$15</xm:f>
          </x14:formula1>
          <xm:sqref>I9:I22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699AF-2713-4D13-A43F-494A131A43B0}">
  <sheetPr codeName="Sheet11">
    <tabColor rgb="FFFFFF00"/>
    <pageSetUpPr fitToPage="1"/>
  </sheetPr>
  <dimension ref="A1:U49"/>
  <sheetViews>
    <sheetView showZeros="0" view="pageBreakPreview" zoomScale="90" zoomScaleNormal="70" zoomScaleSheetLayoutView="90" workbookViewId="0">
      <selection activeCell="I5" sqref="I5:J5"/>
    </sheetView>
  </sheetViews>
  <sheetFormatPr defaultColWidth="2.5703125" defaultRowHeight="30" customHeight="1"/>
  <cols>
    <col min="1" max="1" width="7.85546875" style="12" bestFit="1" customWidth="1"/>
    <col min="2" max="2" width="5.42578125" style="12" bestFit="1" customWidth="1"/>
    <col min="3" max="3" width="4.28515625" style="13" bestFit="1" customWidth="1"/>
    <col min="4" max="4" width="5.42578125" style="12" bestFit="1" customWidth="1"/>
    <col min="5" max="5" width="11" style="12" customWidth="1"/>
    <col min="6" max="6" width="18.7109375" style="12" customWidth="1"/>
    <col min="7" max="7" width="11" style="12" customWidth="1"/>
    <col min="8" max="8" width="18.7109375" style="12" customWidth="1"/>
    <col min="9" max="9" width="8.85546875" style="12" customWidth="1"/>
    <col min="10" max="10" width="8.85546875" style="13" customWidth="1"/>
    <col min="11" max="11" width="9.28515625" style="13" bestFit="1" customWidth="1"/>
    <col min="12" max="17" width="10" style="12" customWidth="1"/>
    <col min="18" max="16384" width="2.5703125" style="12"/>
  </cols>
  <sheetData>
    <row r="1" spans="1:21" ht="15.75">
      <c r="A1" s="140" t="s">
        <v>46</v>
      </c>
      <c r="B1" s="140"/>
      <c r="C1" s="140"/>
      <c r="D1" s="140"/>
      <c r="E1" s="140"/>
      <c r="F1" s="140"/>
      <c r="G1" s="14"/>
      <c r="H1" s="14"/>
      <c r="I1" s="14"/>
      <c r="J1" s="14"/>
      <c r="K1" s="14"/>
      <c r="L1" s="14"/>
      <c r="M1" s="141">
        <f>'報告書(車)'!U6</f>
        <v>0</v>
      </c>
      <c r="N1" s="141"/>
      <c r="O1" s="141"/>
      <c r="P1" s="141"/>
      <c r="Q1" s="141"/>
    </row>
    <row r="2" spans="1:21" s="16" customFormat="1" ht="15" customHeight="1">
      <c r="A2" s="17" t="s">
        <v>47</v>
      </c>
      <c r="B2" s="17"/>
      <c r="C2" s="17"/>
      <c r="D2" s="17"/>
      <c r="E2" s="142">
        <f>'報告書(車)'!M2</f>
        <v>0</v>
      </c>
      <c r="F2" s="142"/>
      <c r="G2" s="17"/>
      <c r="H2" s="17"/>
      <c r="I2" s="17"/>
      <c r="J2" s="17"/>
      <c r="K2" s="17"/>
      <c r="L2" s="17"/>
      <c r="M2" s="17"/>
      <c r="N2" s="17"/>
      <c r="O2" s="17"/>
      <c r="P2" s="17"/>
      <c r="Q2" s="17"/>
      <c r="R2" s="17"/>
      <c r="S2" s="17"/>
      <c r="T2" s="17"/>
      <c r="U2" s="17"/>
    </row>
    <row r="3" spans="1:21" ht="16.5" thickBot="1">
      <c r="A3" s="143" t="s">
        <v>88</v>
      </c>
      <c r="B3" s="143"/>
      <c r="C3" s="143"/>
      <c r="D3" s="143"/>
      <c r="E3" s="143"/>
      <c r="F3" s="143"/>
      <c r="G3" s="143"/>
      <c r="H3" s="143"/>
      <c r="I3" s="143"/>
      <c r="J3" s="143"/>
      <c r="K3" s="143"/>
      <c r="L3" s="143"/>
      <c r="M3" s="143"/>
      <c r="N3" s="143"/>
      <c r="O3" s="143"/>
      <c r="P3" s="143"/>
      <c r="Q3" s="143"/>
    </row>
    <row r="4" spans="1:21" ht="30" customHeight="1">
      <c r="C4" s="12"/>
      <c r="E4" s="29"/>
      <c r="F4" s="29"/>
      <c r="G4" s="29"/>
      <c r="I4" s="147" t="s">
        <v>49</v>
      </c>
      <c r="J4" s="148"/>
      <c r="K4" s="90"/>
      <c r="L4" s="144" t="s">
        <v>50</v>
      </c>
      <c r="M4" s="145"/>
      <c r="N4" s="146"/>
      <c r="O4" s="144" t="s">
        <v>89</v>
      </c>
      <c r="P4" s="145"/>
      <c r="Q4" s="146"/>
    </row>
    <row r="5" spans="1:21" ht="30" customHeight="1" thickBot="1">
      <c r="A5" s="30" t="s">
        <v>52</v>
      </c>
      <c r="B5" s="151">
        <f>'報告書(車)'!W16</f>
        <v>0</v>
      </c>
      <c r="C5" s="151"/>
      <c r="D5" s="151"/>
      <c r="E5" s="31"/>
      <c r="F5" s="31"/>
      <c r="G5" s="31"/>
      <c r="I5" s="190"/>
      <c r="J5" s="191"/>
      <c r="K5" s="33"/>
      <c r="L5" s="32" t="s">
        <v>53</v>
      </c>
      <c r="M5" s="178" t="str">
        <f>IF(J23&lt;8,"",J23*(IF(I5&lt;37,I5,37)))</f>
        <v/>
      </c>
      <c r="N5" s="179"/>
      <c r="O5" s="32" t="s">
        <v>53</v>
      </c>
      <c r="P5" s="152" t="str">
        <f>M5</f>
        <v/>
      </c>
      <c r="Q5" s="153"/>
    </row>
    <row r="6" spans="1:21" ht="20.25" customHeight="1" thickBot="1">
      <c r="A6" s="30" t="s">
        <v>54</v>
      </c>
      <c r="B6" s="151">
        <f>'報告書(車)'!N16</f>
        <v>0</v>
      </c>
      <c r="C6" s="151"/>
      <c r="D6" s="151"/>
      <c r="E6" s="31"/>
      <c r="F6" s="31"/>
      <c r="G6" s="31"/>
      <c r="H6" s="31"/>
      <c r="I6" s="31"/>
      <c r="J6" s="33"/>
      <c r="K6" s="33"/>
      <c r="L6" s="154" t="s">
        <v>55</v>
      </c>
      <c r="M6" s="155"/>
      <c r="N6" s="34" t="s">
        <v>56</v>
      </c>
      <c r="O6" s="156" t="s">
        <v>55</v>
      </c>
      <c r="P6" s="155"/>
      <c r="Q6" s="34" t="s">
        <v>56</v>
      </c>
    </row>
    <row r="7" spans="1:21" ht="30" customHeight="1">
      <c r="A7" s="35" t="s">
        <v>57</v>
      </c>
      <c r="B7" s="36" t="s">
        <v>58</v>
      </c>
      <c r="C7" s="37" t="s">
        <v>59</v>
      </c>
      <c r="D7" s="38" t="s">
        <v>60</v>
      </c>
      <c r="E7" s="39" t="s">
        <v>61</v>
      </c>
      <c r="F7" s="39" t="s">
        <v>62</v>
      </c>
      <c r="G7" s="40" t="s">
        <v>63</v>
      </c>
      <c r="H7" s="39" t="s">
        <v>62</v>
      </c>
      <c r="I7" s="39" t="s">
        <v>64</v>
      </c>
      <c r="J7" s="41" t="s">
        <v>65</v>
      </c>
      <c r="K7" s="41" t="s">
        <v>66</v>
      </c>
      <c r="L7" s="42" t="s">
        <v>67</v>
      </c>
      <c r="M7" s="42" t="s">
        <v>68</v>
      </c>
      <c r="N7" s="43" t="s">
        <v>69</v>
      </c>
      <c r="O7" s="44" t="s">
        <v>67</v>
      </c>
      <c r="P7" s="42" t="s">
        <v>68</v>
      </c>
      <c r="Q7" s="45" t="s">
        <v>69</v>
      </c>
    </row>
    <row r="8" spans="1:21" s="57" customFormat="1" ht="15.75">
      <c r="A8" s="46"/>
      <c r="B8" s="47"/>
      <c r="C8" s="48"/>
      <c r="D8" s="49"/>
      <c r="E8" s="50"/>
      <c r="F8" s="50"/>
      <c r="G8" s="51"/>
      <c r="H8" s="50"/>
      <c r="I8" s="50"/>
      <c r="J8" s="52" t="s">
        <v>70</v>
      </c>
      <c r="K8" s="47"/>
      <c r="L8" s="53" t="s">
        <v>71</v>
      </c>
      <c r="M8" s="54" t="s">
        <v>72</v>
      </c>
      <c r="N8" s="55" t="s">
        <v>72</v>
      </c>
      <c r="O8" s="53" t="s">
        <v>71</v>
      </c>
      <c r="P8" s="54" t="s">
        <v>72</v>
      </c>
      <c r="Q8" s="56" t="s">
        <v>72</v>
      </c>
    </row>
    <row r="9" spans="1:21" ht="30" customHeight="1">
      <c r="A9" s="92"/>
      <c r="B9" s="93"/>
      <c r="C9" s="60" t="s">
        <v>73</v>
      </c>
      <c r="D9" s="94"/>
      <c r="E9" s="95"/>
      <c r="F9" s="95"/>
      <c r="G9" s="95"/>
      <c r="H9" s="95"/>
      <c r="I9" s="15"/>
      <c r="J9" s="96"/>
      <c r="K9" s="97"/>
      <c r="L9" s="65" t="str">
        <f t="shared" ref="L9:L22" si="0">IF(I9="","",1)</f>
        <v/>
      </c>
      <c r="M9" s="98"/>
      <c r="N9" s="99"/>
      <c r="O9" s="68" t="str">
        <f t="shared" ref="O9:O22" si="1">L9</f>
        <v/>
      </c>
      <c r="P9" s="68" t="str">
        <f>IF(OR(I9="東京都特別区",I9="横浜市",I9="川崎市",I9="相模原市",I9="千葉市",I9="さいたま市",I9="名古屋市",I9="京都市",I9="大阪市",I9="堺市",I9="神戸市",I9="広島市",I9="福岡市"),IF(O9=1,MIN(M9,VLOOKUP($B$6,'(参考)宿泊料等'!$B:$E,3,FALSE)),""),IF(O9=1,MIN(M9,VLOOKUP($B$6,'(参考)宿泊料等'!$B:$E,4,FALSE)),""))</f>
        <v/>
      </c>
      <c r="Q9" s="69">
        <f>N9</f>
        <v>0</v>
      </c>
    </row>
    <row r="10" spans="1:21" ht="30" customHeight="1">
      <c r="A10" s="100"/>
      <c r="B10" s="101"/>
      <c r="C10" s="72" t="s">
        <v>73</v>
      </c>
      <c r="D10" s="102"/>
      <c r="E10" s="103"/>
      <c r="F10" s="95"/>
      <c r="G10" s="104"/>
      <c r="H10" s="95"/>
      <c r="I10" s="15"/>
      <c r="J10" s="105"/>
      <c r="K10" s="106"/>
      <c r="L10" s="77" t="str">
        <f t="shared" si="0"/>
        <v/>
      </c>
      <c r="M10" s="107"/>
      <c r="N10" s="108"/>
      <c r="O10" s="80" t="str">
        <f t="shared" si="1"/>
        <v/>
      </c>
      <c r="P10" s="68" t="str">
        <f>IF(OR(I10="東京都特別区",I10="横浜市",I10="川崎市",I10="相模原市",I10="千葉市",I10="さいたま市",I10="名古屋市",I10="京都市",I10="大阪市",I10="堺市",I10="神戸市",I10="広島市",I10="福岡市"),IF(O10=1,MIN(M10,VLOOKUP($B$6,'(参考)宿泊料等'!$B:$E,3,FALSE)),""),IF(O10=1,MIN(M10,VLOOKUP($B$6,'(参考)宿泊料等'!$B:$E,4,FALSE)),""))</f>
        <v/>
      </c>
      <c r="Q10" s="81">
        <f t="shared" ref="Q10:Q22" si="2">N10</f>
        <v>0</v>
      </c>
    </row>
    <row r="11" spans="1:21" ht="30" customHeight="1">
      <c r="A11" s="100"/>
      <c r="B11" s="101"/>
      <c r="C11" s="72" t="s">
        <v>59</v>
      </c>
      <c r="D11" s="102"/>
      <c r="E11" s="103"/>
      <c r="F11" s="103"/>
      <c r="G11" s="104"/>
      <c r="H11" s="104"/>
      <c r="I11" s="15"/>
      <c r="J11" s="105"/>
      <c r="K11" s="106"/>
      <c r="L11" s="77" t="str">
        <f t="shared" si="0"/>
        <v/>
      </c>
      <c r="M11" s="107"/>
      <c r="N11" s="108"/>
      <c r="O11" s="80" t="str">
        <f t="shared" si="1"/>
        <v/>
      </c>
      <c r="P11" s="68" t="str">
        <f>IF(OR(I11="東京都特別区",I11="横浜市",I11="川崎市",I11="相模原市",I11="千葉市",I11="さいたま市",I11="名古屋市",I11="京都市",I11="大阪市",I11="堺市",I11="神戸市",I11="広島市",I11="福岡市"),IF(O11=1,MIN(M11,VLOOKUP($B$6,'(参考)宿泊料等'!$B:$E,3,FALSE)),""),IF(O11=1,MIN(M11,VLOOKUP($B$6,'(参考)宿泊料等'!$B:$E,4,FALSE)),""))</f>
        <v/>
      </c>
      <c r="Q11" s="81">
        <f t="shared" si="2"/>
        <v>0</v>
      </c>
    </row>
    <row r="12" spans="1:21" ht="30" customHeight="1">
      <c r="A12" s="100"/>
      <c r="B12" s="101"/>
      <c r="C12" s="72" t="s">
        <v>59</v>
      </c>
      <c r="D12" s="102"/>
      <c r="E12" s="103"/>
      <c r="F12" s="103"/>
      <c r="G12" s="104"/>
      <c r="H12" s="104"/>
      <c r="I12" s="15"/>
      <c r="J12" s="105"/>
      <c r="K12" s="106"/>
      <c r="L12" s="77" t="str">
        <f t="shared" si="0"/>
        <v/>
      </c>
      <c r="M12" s="107"/>
      <c r="N12" s="108"/>
      <c r="O12" s="80" t="str">
        <f t="shared" si="1"/>
        <v/>
      </c>
      <c r="P12" s="68" t="str">
        <f>IF(OR(I12="東京都特別区",I12="横浜市",I12="川崎市",I12="相模原市",I12="千葉市",I12="さいたま市",I12="名古屋市",I12="京都市",I12="大阪市",I12="堺市",I12="神戸市",I12="広島市",I12="福岡市"),IF(O12=1,MIN(M12,VLOOKUP($B$6,'(参考)宿泊料等'!$B:$E,3,FALSE)),""),IF(O12=1,MIN(M12,VLOOKUP($B$6,'(参考)宿泊料等'!$B:$E,4,FALSE)),""))</f>
        <v/>
      </c>
      <c r="Q12" s="81">
        <f t="shared" si="2"/>
        <v>0</v>
      </c>
    </row>
    <row r="13" spans="1:21" ht="30" customHeight="1">
      <c r="A13" s="100"/>
      <c r="B13" s="101"/>
      <c r="C13" s="72" t="s">
        <v>73</v>
      </c>
      <c r="D13" s="102"/>
      <c r="E13" s="103"/>
      <c r="F13" s="95"/>
      <c r="G13" s="104"/>
      <c r="H13" s="95"/>
      <c r="I13" s="15"/>
      <c r="J13" s="105"/>
      <c r="K13" s="106"/>
      <c r="L13" s="77" t="str">
        <f t="shared" si="0"/>
        <v/>
      </c>
      <c r="M13" s="107"/>
      <c r="N13" s="108"/>
      <c r="O13" s="80" t="str">
        <f t="shared" si="1"/>
        <v/>
      </c>
      <c r="P13" s="68" t="str">
        <f>IF(OR(I13="東京都特別区",I13="横浜市",I13="川崎市",I13="相模原市",I13="千葉市",I13="さいたま市",I13="名古屋市",I13="京都市",I13="大阪市",I13="堺市",I13="神戸市",I13="広島市",I13="福岡市"),IF(O13=1,MIN(M13,VLOOKUP($B$6,'(参考)宿泊料等'!$B:$E,3,FALSE)),""),IF(O13=1,MIN(M13,VLOOKUP($B$6,'(参考)宿泊料等'!$B:$E,4,FALSE)),""))</f>
        <v/>
      </c>
      <c r="Q13" s="81">
        <f t="shared" si="2"/>
        <v>0</v>
      </c>
    </row>
    <row r="14" spans="1:21" ht="30" customHeight="1">
      <c r="A14" s="100"/>
      <c r="B14" s="101"/>
      <c r="C14" s="72" t="s">
        <v>59</v>
      </c>
      <c r="D14" s="102"/>
      <c r="E14" s="103"/>
      <c r="F14" s="103"/>
      <c r="G14" s="104"/>
      <c r="H14" s="104"/>
      <c r="I14" s="15"/>
      <c r="J14" s="105"/>
      <c r="K14" s="106"/>
      <c r="L14" s="77" t="str">
        <f t="shared" si="0"/>
        <v/>
      </c>
      <c r="M14" s="107"/>
      <c r="N14" s="108"/>
      <c r="O14" s="80" t="str">
        <f t="shared" si="1"/>
        <v/>
      </c>
      <c r="P14" s="68" t="str">
        <f>IF(OR(I14="東京都特別区",I14="横浜市",I14="川崎市",I14="相模原市",I14="千葉市",I14="さいたま市",I14="名古屋市",I14="京都市",I14="大阪市",I14="堺市",I14="神戸市",I14="広島市",I14="福岡市"),IF(O14=1,MIN(M14,VLOOKUP($B$6,'(参考)宿泊料等'!$B:$E,3,FALSE)),""),IF(O14=1,MIN(M14,VLOOKUP($B$6,'(参考)宿泊料等'!$B:$E,4,FALSE)),""))</f>
        <v/>
      </c>
      <c r="Q14" s="81">
        <f t="shared" si="2"/>
        <v>0</v>
      </c>
    </row>
    <row r="15" spans="1:21" ht="30" customHeight="1">
      <c r="A15" s="100"/>
      <c r="B15" s="101"/>
      <c r="C15" s="72" t="s">
        <v>59</v>
      </c>
      <c r="D15" s="102"/>
      <c r="E15" s="103"/>
      <c r="F15" s="103"/>
      <c r="G15" s="104"/>
      <c r="H15" s="104"/>
      <c r="I15" s="15"/>
      <c r="J15" s="105"/>
      <c r="K15" s="106"/>
      <c r="L15" s="77" t="str">
        <f t="shared" si="0"/>
        <v/>
      </c>
      <c r="M15" s="107"/>
      <c r="N15" s="108"/>
      <c r="O15" s="80" t="str">
        <f t="shared" si="1"/>
        <v/>
      </c>
      <c r="P15" s="68" t="str">
        <f>IF(OR(I15="東京都特別区",I15="横浜市",I15="川崎市",I15="相模原市",I15="千葉市",I15="さいたま市",I15="名古屋市",I15="京都市",I15="大阪市",I15="堺市",I15="神戸市",I15="広島市",I15="福岡市"),IF(O15=1,MIN(M15,VLOOKUP($B$6,'(参考)宿泊料等'!$B:$E,3,FALSE)),""),IF(O15=1,MIN(M15,VLOOKUP($B$6,'(参考)宿泊料等'!$B:$E,4,FALSE)),""))</f>
        <v/>
      </c>
      <c r="Q15" s="81">
        <f t="shared" si="2"/>
        <v>0</v>
      </c>
    </row>
    <row r="16" spans="1:21" ht="30" customHeight="1">
      <c r="A16" s="100"/>
      <c r="B16" s="101"/>
      <c r="C16" s="72" t="s">
        <v>73</v>
      </c>
      <c r="D16" s="102"/>
      <c r="E16" s="103"/>
      <c r="F16" s="95"/>
      <c r="G16" s="104"/>
      <c r="H16" s="95"/>
      <c r="I16" s="15"/>
      <c r="J16" s="105"/>
      <c r="K16" s="106"/>
      <c r="L16" s="77" t="str">
        <f t="shared" si="0"/>
        <v/>
      </c>
      <c r="M16" s="107"/>
      <c r="N16" s="108"/>
      <c r="O16" s="80" t="str">
        <f t="shared" si="1"/>
        <v/>
      </c>
      <c r="P16" s="68" t="str">
        <f>IF(OR(I16="東京都特別区",I16="横浜市",I16="川崎市",I16="相模原市",I16="千葉市",I16="さいたま市",I16="名古屋市",I16="京都市",I16="大阪市",I16="堺市",I16="神戸市",I16="広島市",I16="福岡市"),IF(O16=1,MIN(M16,VLOOKUP($B$6,'(参考)宿泊料等'!$B:$E,3,FALSE)),""),IF(O16=1,MIN(M16,VLOOKUP($B$6,'(参考)宿泊料等'!$B:$E,4,FALSE)),""))</f>
        <v/>
      </c>
      <c r="Q16" s="81">
        <f t="shared" si="2"/>
        <v>0</v>
      </c>
    </row>
    <row r="17" spans="1:17" ht="30" customHeight="1">
      <c r="A17" s="100"/>
      <c r="B17" s="101"/>
      <c r="C17" s="72" t="s">
        <v>59</v>
      </c>
      <c r="D17" s="102"/>
      <c r="E17" s="103"/>
      <c r="F17" s="103"/>
      <c r="G17" s="104"/>
      <c r="H17" s="104"/>
      <c r="I17" s="15"/>
      <c r="J17" s="105"/>
      <c r="K17" s="106"/>
      <c r="L17" s="77" t="str">
        <f t="shared" si="0"/>
        <v/>
      </c>
      <c r="M17" s="107"/>
      <c r="N17" s="108"/>
      <c r="O17" s="80" t="str">
        <f t="shared" si="1"/>
        <v/>
      </c>
      <c r="P17" s="68" t="str">
        <f>IF(OR(I17="東京都特別区",I17="横浜市",I17="川崎市",I17="相模原市",I17="千葉市",I17="さいたま市",I17="名古屋市",I17="京都市",I17="大阪市",I17="堺市",I17="神戸市",I17="広島市",I17="福岡市"),IF(O17=1,MIN(M17,VLOOKUP($B$6,'(参考)宿泊料等'!$B:$E,3,FALSE)),""),IF(O17=1,MIN(M17,VLOOKUP($B$6,'(参考)宿泊料等'!$B:$E,4,FALSE)),""))</f>
        <v/>
      </c>
      <c r="Q17" s="81">
        <f t="shared" si="2"/>
        <v>0</v>
      </c>
    </row>
    <row r="18" spans="1:17" ht="30" customHeight="1">
      <c r="A18" s="100"/>
      <c r="B18" s="101"/>
      <c r="C18" s="72" t="s">
        <v>59</v>
      </c>
      <c r="D18" s="102"/>
      <c r="E18" s="103"/>
      <c r="F18" s="103"/>
      <c r="G18" s="104"/>
      <c r="H18" s="104"/>
      <c r="I18" s="15"/>
      <c r="J18" s="105"/>
      <c r="K18" s="106"/>
      <c r="L18" s="77" t="str">
        <f t="shared" si="0"/>
        <v/>
      </c>
      <c r="M18" s="107"/>
      <c r="N18" s="108"/>
      <c r="O18" s="80" t="str">
        <f t="shared" si="1"/>
        <v/>
      </c>
      <c r="P18" s="68" t="str">
        <f>IF(OR(I18="東京都特別区",I18="横浜市",I18="川崎市",I18="相模原市",I18="千葉市",I18="さいたま市",I18="名古屋市",I18="京都市",I18="大阪市",I18="堺市",I18="神戸市",I18="広島市",I18="福岡市"),IF(O18=1,MIN(M18,VLOOKUP($B$6,'(参考)宿泊料等'!$B:$E,3,FALSE)),""),IF(O18=1,MIN(M18,VLOOKUP($B$6,'(参考)宿泊料等'!$B:$E,4,FALSE)),""))</f>
        <v/>
      </c>
      <c r="Q18" s="81">
        <f t="shared" si="2"/>
        <v>0</v>
      </c>
    </row>
    <row r="19" spans="1:17" ht="30" customHeight="1">
      <c r="A19" s="100"/>
      <c r="B19" s="101"/>
      <c r="C19" s="72" t="s">
        <v>73</v>
      </c>
      <c r="D19" s="102"/>
      <c r="E19" s="103"/>
      <c r="F19" s="95"/>
      <c r="G19" s="104"/>
      <c r="H19" s="95"/>
      <c r="I19" s="15"/>
      <c r="J19" s="105"/>
      <c r="K19" s="106"/>
      <c r="L19" s="77" t="str">
        <f t="shared" si="0"/>
        <v/>
      </c>
      <c r="M19" s="107"/>
      <c r="N19" s="108"/>
      <c r="O19" s="80" t="str">
        <f t="shared" si="1"/>
        <v/>
      </c>
      <c r="P19" s="68" t="str">
        <f>IF(OR(I19="東京都特別区",I19="横浜市",I19="川崎市",I19="相模原市",I19="千葉市",I19="さいたま市",I19="名古屋市",I19="京都市",I19="大阪市",I19="堺市",I19="神戸市",I19="広島市",I19="福岡市"),IF(O19=1,MIN(M19,VLOOKUP($B$6,'(参考)宿泊料等'!$B:$E,3,FALSE)),""),IF(O19=1,MIN(M19,VLOOKUP($B$6,'(参考)宿泊料等'!$B:$E,4,FALSE)),""))</f>
        <v/>
      </c>
      <c r="Q19" s="81">
        <f t="shared" si="2"/>
        <v>0</v>
      </c>
    </row>
    <row r="20" spans="1:17" ht="30" customHeight="1">
      <c r="A20" s="100"/>
      <c r="B20" s="101"/>
      <c r="C20" s="72" t="s">
        <v>59</v>
      </c>
      <c r="D20" s="102"/>
      <c r="E20" s="103"/>
      <c r="F20" s="103"/>
      <c r="G20" s="104"/>
      <c r="H20" s="104"/>
      <c r="I20" s="15"/>
      <c r="J20" s="105"/>
      <c r="K20" s="106"/>
      <c r="L20" s="77" t="str">
        <f t="shared" si="0"/>
        <v/>
      </c>
      <c r="M20" s="107"/>
      <c r="N20" s="108"/>
      <c r="O20" s="80" t="str">
        <f t="shared" si="1"/>
        <v/>
      </c>
      <c r="P20" s="68" t="str">
        <f>IF(OR(I20="東京都特別区",I20="横浜市",I20="川崎市",I20="相模原市",I20="千葉市",I20="さいたま市",I20="名古屋市",I20="京都市",I20="大阪市",I20="堺市",I20="神戸市",I20="広島市",I20="福岡市"),IF(O20=1,MIN(M20,VLOOKUP($B$6,'(参考)宿泊料等'!$B:$E,3,FALSE)),""),IF(O20=1,MIN(M20,VLOOKUP($B$6,'(参考)宿泊料等'!$B:$E,4,FALSE)),""))</f>
        <v/>
      </c>
      <c r="Q20" s="81">
        <f t="shared" si="2"/>
        <v>0</v>
      </c>
    </row>
    <row r="21" spans="1:17" ht="30" customHeight="1">
      <c r="A21" s="100"/>
      <c r="B21" s="101"/>
      <c r="C21" s="72" t="s">
        <v>59</v>
      </c>
      <c r="D21" s="102"/>
      <c r="E21" s="103"/>
      <c r="F21" s="103"/>
      <c r="G21" s="104"/>
      <c r="H21" s="104"/>
      <c r="I21" s="15"/>
      <c r="J21" s="105"/>
      <c r="K21" s="106"/>
      <c r="L21" s="77" t="str">
        <f t="shared" si="0"/>
        <v/>
      </c>
      <c r="M21" s="107"/>
      <c r="N21" s="108"/>
      <c r="O21" s="80" t="str">
        <f t="shared" si="1"/>
        <v/>
      </c>
      <c r="P21" s="68" t="str">
        <f>IF(OR(I21="東京都特別区",I21="横浜市",I21="川崎市",I21="相模原市",I21="千葉市",I21="さいたま市",I21="名古屋市",I21="京都市",I21="大阪市",I21="堺市",I21="神戸市",I21="広島市",I21="福岡市"),IF(O21=1,MIN(M21,VLOOKUP($B$6,'(参考)宿泊料等'!$B:$E,3,FALSE)),""),IF(O21=1,MIN(M21,VLOOKUP($B$6,'(参考)宿泊料等'!$B:$E,4,FALSE)),""))</f>
        <v/>
      </c>
      <c r="Q21" s="81">
        <f t="shared" si="2"/>
        <v>0</v>
      </c>
    </row>
    <row r="22" spans="1:17" ht="30" customHeight="1" thickBot="1">
      <c r="A22" s="100"/>
      <c r="B22" s="101"/>
      <c r="C22" s="72" t="s">
        <v>59</v>
      </c>
      <c r="D22" s="102"/>
      <c r="E22" s="103"/>
      <c r="F22" s="103"/>
      <c r="G22" s="103"/>
      <c r="H22" s="103"/>
      <c r="I22" s="15"/>
      <c r="J22" s="105"/>
      <c r="K22" s="106"/>
      <c r="L22" s="109" t="str">
        <f t="shared" si="0"/>
        <v/>
      </c>
      <c r="M22" s="110"/>
      <c r="N22" s="111"/>
      <c r="O22" s="112" t="str">
        <f t="shared" si="1"/>
        <v/>
      </c>
      <c r="P22" s="68" t="str">
        <f>IF(OR(I22="東京都特別区",I22="横浜市",I22="川崎市",I22="相模原市",I22="千葉市",I22="さいたま市",I22="名古屋市",I22="京都市",I22="大阪市",I22="堺市",I22="神戸市",I22="広島市",I22="福岡市"),IF(O22=1,MIN(M22,VLOOKUP($B$6,'(参考)宿泊料等'!$B:$E,3,FALSE)),""),IF(O22=1,MIN(M22,VLOOKUP($B$6,'(参考)宿泊料等'!$B:$E,4,FALSE)),""))</f>
        <v/>
      </c>
      <c r="Q22" s="113">
        <f t="shared" si="2"/>
        <v>0</v>
      </c>
    </row>
    <row r="23" spans="1:17" ht="30" customHeight="1" thickBot="1">
      <c r="A23" s="157" t="s">
        <v>79</v>
      </c>
      <c r="B23" s="158"/>
      <c r="C23" s="158"/>
      <c r="D23" s="158"/>
      <c r="E23" s="158"/>
      <c r="F23" s="158"/>
      <c r="G23" s="158"/>
      <c r="H23" s="159"/>
      <c r="I23" s="114"/>
      <c r="J23" s="83">
        <f>TRUNC(SUM(J9:J22),-0.1)</f>
        <v>0</v>
      </c>
      <c r="K23" s="115"/>
      <c r="L23" s="85">
        <f t="shared" ref="L23:Q23" si="3">SUM(L9:L22)</f>
        <v>0</v>
      </c>
      <c r="M23" s="85">
        <f t="shared" si="3"/>
        <v>0</v>
      </c>
      <c r="N23" s="86">
        <f t="shared" si="3"/>
        <v>0</v>
      </c>
      <c r="O23" s="86">
        <f t="shared" si="3"/>
        <v>0</v>
      </c>
      <c r="P23" s="86">
        <f t="shared" si="3"/>
        <v>0</v>
      </c>
      <c r="Q23" s="87">
        <f t="shared" si="3"/>
        <v>0</v>
      </c>
    </row>
    <row r="24" spans="1:17" ht="16.5" thickBot="1">
      <c r="A24" s="160" t="s">
        <v>80</v>
      </c>
      <c r="B24" s="160"/>
      <c r="C24" s="160"/>
      <c r="D24" s="160"/>
      <c r="E24" s="160"/>
      <c r="F24" s="160"/>
      <c r="G24" s="160"/>
      <c r="H24" s="160"/>
      <c r="I24" s="160"/>
      <c r="J24" s="160"/>
      <c r="K24" s="160"/>
      <c r="L24" s="88"/>
      <c r="M24" s="88"/>
      <c r="N24" s="88"/>
      <c r="O24" s="88"/>
      <c r="P24" s="88"/>
      <c r="Q24" s="88"/>
    </row>
    <row r="25" spans="1:17" ht="30" customHeight="1" thickBot="1">
      <c r="A25" s="31"/>
      <c r="B25" s="31"/>
      <c r="C25" s="33"/>
      <c r="D25" s="31"/>
      <c r="E25" s="31"/>
      <c r="F25" s="31"/>
      <c r="G25" s="31"/>
      <c r="J25" s="161" t="s">
        <v>81</v>
      </c>
      <c r="K25" s="162"/>
      <c r="L25" s="149">
        <f>SUM(M5,M23,N23)</f>
        <v>0</v>
      </c>
      <c r="M25" s="150"/>
      <c r="N25" s="161" t="s">
        <v>82</v>
      </c>
      <c r="O25" s="162"/>
      <c r="P25" s="149">
        <f>SUM(P5,P23,Q23)</f>
        <v>0</v>
      </c>
      <c r="Q25" s="150"/>
    </row>
    <row r="26" spans="1:17" ht="30" customHeight="1" thickBot="1">
      <c r="A26" s="31"/>
      <c r="B26" s="31"/>
      <c r="C26" s="33"/>
      <c r="D26" s="31"/>
      <c r="E26" s="31"/>
      <c r="F26" s="31"/>
      <c r="G26" s="31"/>
      <c r="H26" s="31"/>
      <c r="I26" s="31"/>
      <c r="J26" s="12"/>
      <c r="K26" s="12"/>
      <c r="N26" s="161" t="s">
        <v>83</v>
      </c>
      <c r="O26" s="162"/>
      <c r="P26" s="149">
        <f>IF(L25-P25&lt;0,"-",L25-P25)</f>
        <v>0</v>
      </c>
      <c r="Q26" s="150"/>
    </row>
    <row r="27" spans="1:17" ht="16.5" thickBot="1">
      <c r="A27" s="31"/>
      <c r="B27" s="31"/>
      <c r="C27" s="33"/>
      <c r="D27" s="31"/>
      <c r="E27" s="31"/>
      <c r="F27" s="31"/>
      <c r="G27" s="31"/>
      <c r="H27" s="31"/>
      <c r="I27" s="31"/>
      <c r="J27" s="33"/>
      <c r="K27" s="33"/>
      <c r="L27" s="89"/>
      <c r="M27" s="89"/>
      <c r="N27" s="89"/>
      <c r="O27" s="90"/>
      <c r="P27" s="90"/>
      <c r="Q27" s="91"/>
    </row>
    <row r="28" spans="1:17" ht="30" customHeight="1">
      <c r="A28" s="164" t="s">
        <v>84</v>
      </c>
      <c r="B28" s="165"/>
      <c r="C28" s="165"/>
      <c r="D28" s="165"/>
      <c r="E28" s="165"/>
      <c r="F28" s="165"/>
      <c r="G28" s="165"/>
      <c r="H28" s="165"/>
      <c r="I28" s="165"/>
      <c r="J28" s="165"/>
      <c r="K28" s="166"/>
      <c r="L28" s="165" t="s">
        <v>85</v>
      </c>
      <c r="M28" s="165"/>
      <c r="N28" s="165"/>
      <c r="O28" s="165"/>
      <c r="P28" s="165"/>
      <c r="Q28" s="166"/>
    </row>
    <row r="29" spans="1:17" ht="30" customHeight="1">
      <c r="A29" s="180"/>
      <c r="B29" s="181"/>
      <c r="C29" s="181"/>
      <c r="D29" s="181"/>
      <c r="E29" s="181"/>
      <c r="F29" s="181"/>
      <c r="G29" s="181"/>
      <c r="H29" s="181"/>
      <c r="I29" s="181"/>
      <c r="J29" s="181"/>
      <c r="K29" s="182"/>
      <c r="L29" s="181"/>
      <c r="M29" s="181"/>
      <c r="N29" s="181"/>
      <c r="O29" s="181"/>
      <c r="P29" s="181"/>
      <c r="Q29" s="182"/>
    </row>
    <row r="30" spans="1:17" ht="30" customHeight="1">
      <c r="A30" s="180"/>
      <c r="B30" s="181"/>
      <c r="C30" s="181"/>
      <c r="D30" s="181"/>
      <c r="E30" s="181"/>
      <c r="F30" s="181"/>
      <c r="G30" s="181"/>
      <c r="H30" s="181"/>
      <c r="I30" s="181"/>
      <c r="J30" s="181"/>
      <c r="K30" s="182"/>
      <c r="L30" s="181"/>
      <c r="M30" s="181"/>
      <c r="N30" s="181"/>
      <c r="O30" s="181"/>
      <c r="P30" s="181"/>
      <c r="Q30" s="182"/>
    </row>
    <row r="31" spans="1:17" ht="30" customHeight="1">
      <c r="A31" s="180"/>
      <c r="B31" s="181"/>
      <c r="C31" s="181"/>
      <c r="D31" s="181"/>
      <c r="E31" s="181"/>
      <c r="F31" s="181"/>
      <c r="G31" s="181"/>
      <c r="H31" s="181"/>
      <c r="I31" s="181"/>
      <c r="J31" s="181"/>
      <c r="K31" s="182"/>
      <c r="L31" s="181"/>
      <c r="M31" s="181"/>
      <c r="N31" s="181"/>
      <c r="O31" s="181"/>
      <c r="P31" s="181"/>
      <c r="Q31" s="182"/>
    </row>
    <row r="32" spans="1:17" ht="30" customHeight="1">
      <c r="A32" s="180"/>
      <c r="B32" s="181"/>
      <c r="C32" s="181"/>
      <c r="D32" s="181"/>
      <c r="E32" s="181"/>
      <c r="F32" s="181"/>
      <c r="G32" s="181"/>
      <c r="H32" s="181"/>
      <c r="I32" s="181"/>
      <c r="J32" s="181"/>
      <c r="K32" s="182"/>
      <c r="L32" s="181"/>
      <c r="M32" s="181"/>
      <c r="N32" s="181"/>
      <c r="O32" s="181"/>
      <c r="P32" s="181"/>
      <c r="Q32" s="182"/>
    </row>
    <row r="33" spans="1:17" ht="30" customHeight="1">
      <c r="A33" s="180"/>
      <c r="B33" s="181"/>
      <c r="C33" s="181"/>
      <c r="D33" s="181"/>
      <c r="E33" s="181"/>
      <c r="F33" s="181"/>
      <c r="G33" s="181"/>
      <c r="H33" s="181"/>
      <c r="I33" s="181"/>
      <c r="J33" s="181"/>
      <c r="K33" s="182"/>
      <c r="L33" s="181"/>
      <c r="M33" s="181"/>
      <c r="N33" s="181"/>
      <c r="O33" s="181"/>
      <c r="P33" s="181"/>
      <c r="Q33" s="182"/>
    </row>
    <row r="34" spans="1:17" ht="30" customHeight="1">
      <c r="A34" s="180"/>
      <c r="B34" s="181"/>
      <c r="C34" s="181"/>
      <c r="D34" s="181"/>
      <c r="E34" s="181"/>
      <c r="F34" s="181"/>
      <c r="G34" s="181"/>
      <c r="H34" s="181"/>
      <c r="I34" s="181"/>
      <c r="J34" s="181"/>
      <c r="K34" s="182"/>
      <c r="L34" s="181"/>
      <c r="M34" s="181"/>
      <c r="N34" s="181"/>
      <c r="O34" s="181"/>
      <c r="P34" s="181"/>
      <c r="Q34" s="182"/>
    </row>
    <row r="35" spans="1:17" ht="30" customHeight="1">
      <c r="A35" s="180"/>
      <c r="B35" s="181"/>
      <c r="C35" s="181"/>
      <c r="D35" s="181"/>
      <c r="E35" s="181"/>
      <c r="F35" s="181"/>
      <c r="G35" s="181"/>
      <c r="H35" s="181"/>
      <c r="I35" s="181"/>
      <c r="J35" s="181"/>
      <c r="K35" s="182"/>
      <c r="L35" s="181"/>
      <c r="M35" s="181"/>
      <c r="N35" s="181"/>
      <c r="O35" s="181"/>
      <c r="P35" s="181"/>
      <c r="Q35" s="182"/>
    </row>
    <row r="36" spans="1:17" ht="30" customHeight="1">
      <c r="A36" s="180"/>
      <c r="B36" s="181"/>
      <c r="C36" s="181"/>
      <c r="D36" s="181"/>
      <c r="E36" s="181"/>
      <c r="F36" s="181"/>
      <c r="G36" s="181"/>
      <c r="H36" s="181"/>
      <c r="I36" s="181"/>
      <c r="J36" s="181"/>
      <c r="K36" s="182"/>
      <c r="L36" s="181"/>
      <c r="M36" s="181"/>
      <c r="N36" s="181"/>
      <c r="O36" s="181"/>
      <c r="P36" s="181"/>
      <c r="Q36" s="182"/>
    </row>
    <row r="37" spans="1:17" ht="30" customHeight="1">
      <c r="A37" s="180"/>
      <c r="B37" s="181"/>
      <c r="C37" s="181"/>
      <c r="D37" s="181"/>
      <c r="E37" s="181"/>
      <c r="F37" s="181"/>
      <c r="G37" s="181"/>
      <c r="H37" s="181"/>
      <c r="I37" s="181"/>
      <c r="J37" s="181"/>
      <c r="K37" s="182"/>
      <c r="L37" s="181"/>
      <c r="M37" s="181"/>
      <c r="N37" s="181"/>
      <c r="O37" s="181"/>
      <c r="P37" s="181"/>
      <c r="Q37" s="182"/>
    </row>
    <row r="38" spans="1:17" ht="30" customHeight="1">
      <c r="A38" s="180"/>
      <c r="B38" s="181"/>
      <c r="C38" s="181"/>
      <c r="D38" s="181"/>
      <c r="E38" s="181"/>
      <c r="F38" s="181"/>
      <c r="G38" s="181"/>
      <c r="H38" s="181"/>
      <c r="I38" s="181"/>
      <c r="J38" s="181"/>
      <c r="K38" s="182"/>
      <c r="L38" s="181"/>
      <c r="M38" s="181"/>
      <c r="N38" s="181"/>
      <c r="O38" s="181"/>
      <c r="P38" s="181"/>
      <c r="Q38" s="182"/>
    </row>
    <row r="39" spans="1:17" ht="30" customHeight="1">
      <c r="A39" s="180"/>
      <c r="B39" s="181"/>
      <c r="C39" s="181"/>
      <c r="D39" s="181"/>
      <c r="E39" s="181"/>
      <c r="F39" s="181"/>
      <c r="G39" s="181"/>
      <c r="H39" s="181"/>
      <c r="I39" s="181"/>
      <c r="J39" s="181"/>
      <c r="K39" s="182"/>
      <c r="L39" s="181"/>
      <c r="M39" s="181"/>
      <c r="N39" s="181"/>
      <c r="O39" s="181"/>
      <c r="P39" s="181"/>
      <c r="Q39" s="182"/>
    </row>
    <row r="40" spans="1:17" ht="30" customHeight="1">
      <c r="A40" s="180"/>
      <c r="B40" s="181"/>
      <c r="C40" s="181"/>
      <c r="D40" s="181"/>
      <c r="E40" s="181"/>
      <c r="F40" s="181"/>
      <c r="G40" s="181"/>
      <c r="H40" s="181"/>
      <c r="I40" s="181"/>
      <c r="J40" s="181"/>
      <c r="K40" s="182"/>
      <c r="L40" s="181"/>
      <c r="M40" s="181"/>
      <c r="N40" s="181"/>
      <c r="O40" s="181"/>
      <c r="P40" s="181"/>
      <c r="Q40" s="182"/>
    </row>
    <row r="41" spans="1:17" ht="30" customHeight="1">
      <c r="A41" s="180"/>
      <c r="B41" s="181"/>
      <c r="C41" s="181"/>
      <c r="D41" s="181"/>
      <c r="E41" s="181"/>
      <c r="F41" s="181"/>
      <c r="G41" s="181"/>
      <c r="H41" s="181"/>
      <c r="I41" s="181"/>
      <c r="J41" s="181"/>
      <c r="K41" s="182"/>
      <c r="L41" s="181"/>
      <c r="M41" s="181"/>
      <c r="N41" s="181"/>
      <c r="O41" s="181"/>
      <c r="P41" s="181"/>
      <c r="Q41" s="182"/>
    </row>
    <row r="42" spans="1:17" ht="30" customHeight="1">
      <c r="A42" s="180"/>
      <c r="B42" s="181"/>
      <c r="C42" s="181"/>
      <c r="D42" s="181"/>
      <c r="E42" s="181"/>
      <c r="F42" s="181"/>
      <c r="G42" s="181"/>
      <c r="H42" s="181"/>
      <c r="I42" s="181"/>
      <c r="J42" s="181"/>
      <c r="K42" s="182"/>
      <c r="L42" s="181"/>
      <c r="M42" s="181"/>
      <c r="N42" s="181"/>
      <c r="O42" s="181"/>
      <c r="P42" s="181"/>
      <c r="Q42" s="182"/>
    </row>
    <row r="43" spans="1:17" ht="30" customHeight="1">
      <c r="A43" s="180"/>
      <c r="B43" s="181"/>
      <c r="C43" s="181"/>
      <c r="D43" s="181"/>
      <c r="E43" s="181"/>
      <c r="F43" s="181"/>
      <c r="G43" s="181"/>
      <c r="H43" s="181"/>
      <c r="I43" s="181"/>
      <c r="J43" s="181"/>
      <c r="K43" s="182"/>
      <c r="L43" s="181"/>
      <c r="M43" s="181"/>
      <c r="N43" s="181"/>
      <c r="O43" s="181"/>
      <c r="P43" s="181"/>
      <c r="Q43" s="182"/>
    </row>
    <row r="44" spans="1:17" ht="30" customHeight="1">
      <c r="A44" s="180"/>
      <c r="B44" s="181"/>
      <c r="C44" s="181"/>
      <c r="D44" s="181"/>
      <c r="E44" s="181"/>
      <c r="F44" s="181"/>
      <c r="G44" s="181"/>
      <c r="H44" s="181"/>
      <c r="I44" s="181"/>
      <c r="J44" s="181"/>
      <c r="K44" s="182"/>
      <c r="L44" s="181"/>
      <c r="M44" s="181"/>
      <c r="N44" s="181"/>
      <c r="O44" s="181"/>
      <c r="P44" s="181"/>
      <c r="Q44" s="182"/>
    </row>
    <row r="45" spans="1:17" ht="30" customHeight="1">
      <c r="A45" s="180"/>
      <c r="B45" s="181"/>
      <c r="C45" s="181"/>
      <c r="D45" s="181"/>
      <c r="E45" s="181"/>
      <c r="F45" s="181"/>
      <c r="G45" s="181"/>
      <c r="H45" s="181"/>
      <c r="I45" s="181"/>
      <c r="J45" s="181"/>
      <c r="K45" s="182"/>
      <c r="L45" s="181"/>
      <c r="M45" s="181"/>
      <c r="N45" s="181"/>
      <c r="O45" s="181"/>
      <c r="P45" s="181"/>
      <c r="Q45" s="182"/>
    </row>
    <row r="46" spans="1:17" ht="30" customHeight="1">
      <c r="A46" s="180"/>
      <c r="B46" s="181"/>
      <c r="C46" s="181"/>
      <c r="D46" s="181"/>
      <c r="E46" s="181"/>
      <c r="F46" s="181"/>
      <c r="G46" s="181"/>
      <c r="H46" s="181"/>
      <c r="I46" s="181"/>
      <c r="J46" s="181"/>
      <c r="K46" s="182"/>
      <c r="L46" s="181"/>
      <c r="M46" s="181"/>
      <c r="N46" s="181"/>
      <c r="O46" s="181"/>
      <c r="P46" s="181"/>
      <c r="Q46" s="182"/>
    </row>
    <row r="47" spans="1:17" ht="30" customHeight="1">
      <c r="A47" s="180"/>
      <c r="B47" s="181"/>
      <c r="C47" s="181"/>
      <c r="D47" s="181"/>
      <c r="E47" s="181"/>
      <c r="F47" s="181"/>
      <c r="G47" s="181"/>
      <c r="H47" s="181"/>
      <c r="I47" s="181"/>
      <c r="J47" s="181"/>
      <c r="K47" s="182"/>
      <c r="L47" s="181"/>
      <c r="M47" s="181"/>
      <c r="N47" s="181"/>
      <c r="O47" s="181"/>
      <c r="P47" s="181"/>
      <c r="Q47" s="182"/>
    </row>
    <row r="48" spans="1:17" ht="30" customHeight="1" thickBot="1">
      <c r="A48" s="183"/>
      <c r="B48" s="184"/>
      <c r="C48" s="184"/>
      <c r="D48" s="184"/>
      <c r="E48" s="184"/>
      <c r="F48" s="184"/>
      <c r="G48" s="184"/>
      <c r="H48" s="184"/>
      <c r="I48" s="184"/>
      <c r="J48" s="184"/>
      <c r="K48" s="185"/>
      <c r="L48" s="184"/>
      <c r="M48" s="184"/>
      <c r="N48" s="184"/>
      <c r="O48" s="184"/>
      <c r="P48" s="184"/>
      <c r="Q48" s="185"/>
    </row>
    <row r="49" spans="1:11" ht="15.75">
      <c r="A49" s="163" t="s">
        <v>86</v>
      </c>
      <c r="B49" s="163"/>
      <c r="C49" s="163"/>
      <c r="D49" s="163"/>
      <c r="E49" s="163"/>
      <c r="F49" s="163"/>
      <c r="G49" s="163"/>
      <c r="H49" s="163"/>
      <c r="I49" s="163"/>
      <c r="J49" s="163"/>
      <c r="K49" s="163"/>
    </row>
  </sheetData>
  <sheetProtection sheet="1" selectLockedCells="1"/>
  <mergeCells count="27">
    <mergeCell ref="A49:K49"/>
    <mergeCell ref="N26:O26"/>
    <mergeCell ref="P26:Q26"/>
    <mergeCell ref="A28:K28"/>
    <mergeCell ref="L28:Q28"/>
    <mergeCell ref="A29:K48"/>
    <mergeCell ref="L29:Q48"/>
    <mergeCell ref="P25:Q25"/>
    <mergeCell ref="B5:D5"/>
    <mergeCell ref="M5:N5"/>
    <mergeCell ref="P5:Q5"/>
    <mergeCell ref="B6:D6"/>
    <mergeCell ref="L6:M6"/>
    <mergeCell ref="O6:P6"/>
    <mergeCell ref="A23:H23"/>
    <mergeCell ref="A24:K24"/>
    <mergeCell ref="J25:K25"/>
    <mergeCell ref="L25:M25"/>
    <mergeCell ref="N25:O25"/>
    <mergeCell ref="I5:J5"/>
    <mergeCell ref="A1:F1"/>
    <mergeCell ref="M1:Q1"/>
    <mergeCell ref="E2:F2"/>
    <mergeCell ref="A3:Q3"/>
    <mergeCell ref="L4:N4"/>
    <mergeCell ref="O4:Q4"/>
    <mergeCell ref="I4:J4"/>
  </mergeCells>
  <phoneticPr fontId="4"/>
  <conditionalFormatting sqref="M9:N22 A9:H22 J9:K22">
    <cfRule type="containsBlanks" dxfId="31" priority="16">
      <formula>LEN(TRIM(A9))=0</formula>
    </cfRule>
  </conditionalFormatting>
  <conditionalFormatting sqref="I9">
    <cfRule type="containsBlanks" dxfId="30" priority="15">
      <formula>LEN(TRIM(I9))=0</formula>
    </cfRule>
  </conditionalFormatting>
  <conditionalFormatting sqref="I10">
    <cfRule type="containsBlanks" dxfId="29" priority="14">
      <formula>LEN(TRIM(I10))=0</formula>
    </cfRule>
  </conditionalFormatting>
  <conditionalFormatting sqref="I11">
    <cfRule type="containsBlanks" dxfId="28" priority="13">
      <formula>LEN(TRIM(I11))=0</formula>
    </cfRule>
  </conditionalFormatting>
  <conditionalFormatting sqref="I12">
    <cfRule type="containsBlanks" dxfId="27" priority="12">
      <formula>LEN(TRIM(I12))=0</formula>
    </cfRule>
  </conditionalFormatting>
  <conditionalFormatting sqref="I13">
    <cfRule type="containsBlanks" dxfId="26" priority="11">
      <formula>LEN(TRIM(I13))=0</formula>
    </cfRule>
  </conditionalFormatting>
  <conditionalFormatting sqref="I14">
    <cfRule type="containsBlanks" dxfId="25" priority="10">
      <formula>LEN(TRIM(I14))=0</formula>
    </cfRule>
  </conditionalFormatting>
  <conditionalFormatting sqref="I15">
    <cfRule type="containsBlanks" dxfId="24" priority="9">
      <formula>LEN(TRIM(I15))=0</formula>
    </cfRule>
  </conditionalFormatting>
  <conditionalFormatting sqref="I16">
    <cfRule type="containsBlanks" dxfId="23" priority="8">
      <formula>LEN(TRIM(I16))=0</formula>
    </cfRule>
  </conditionalFormatting>
  <conditionalFormatting sqref="I17">
    <cfRule type="containsBlanks" dxfId="22" priority="7">
      <formula>LEN(TRIM(I17))=0</formula>
    </cfRule>
  </conditionalFormatting>
  <conditionalFormatting sqref="I18">
    <cfRule type="containsBlanks" dxfId="21" priority="6">
      <formula>LEN(TRIM(I18))=0</formula>
    </cfRule>
  </conditionalFormatting>
  <conditionalFormatting sqref="I19">
    <cfRule type="containsBlanks" dxfId="20" priority="5">
      <formula>LEN(TRIM(I19))=0</formula>
    </cfRule>
  </conditionalFormatting>
  <conditionalFormatting sqref="I20">
    <cfRule type="containsBlanks" dxfId="19" priority="4">
      <formula>LEN(TRIM(I20))=0</formula>
    </cfRule>
  </conditionalFormatting>
  <conditionalFormatting sqref="I21">
    <cfRule type="containsBlanks" dxfId="18" priority="3">
      <formula>LEN(TRIM(I21))=0</formula>
    </cfRule>
  </conditionalFormatting>
  <conditionalFormatting sqref="I22">
    <cfRule type="containsBlanks" dxfId="17" priority="2">
      <formula>LEN(TRIM(I22))=0</formula>
    </cfRule>
  </conditionalFormatting>
  <conditionalFormatting sqref="I5:J5">
    <cfRule type="containsBlanks" dxfId="16" priority="1">
      <formula>LEN(TRIM(I5))=0</formula>
    </cfRule>
  </conditionalFormatting>
  <dataValidations count="1">
    <dataValidation type="list" allowBlank="1" showInputMessage="1" showErrorMessage="1" sqref="K9:K22" xr:uid="{97EACAA0-059C-4A4F-8FA3-5112D8F84FB2}">
      <formula1>"有,無"</formula1>
    </dataValidation>
  </dataValidations>
  <printOptions horizontalCentered="1"/>
  <pageMargins left="0.59055118110236215" right="0.59055118110236215" top="0.59055118110236215" bottom="0.59055118110236215" header="0.39370078740157483" footer="0.27559055118110237"/>
  <pageSetup paperSize="9" scale="54"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05B7919-8076-4040-96DB-66617B2B2418}">
          <x14:formula1>
            <xm:f>'(参考)宿泊料等'!$I$2:$I$15</xm:f>
          </x14:formula1>
          <xm:sqref>I9:I22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A9E07-B098-4A2C-A5AD-EFBD38024294}">
  <sheetPr codeName="Sheet12">
    <tabColor rgb="FFFFFF00"/>
    <pageSetUpPr fitToPage="1"/>
  </sheetPr>
  <dimension ref="A1:U49"/>
  <sheetViews>
    <sheetView showZeros="0" view="pageBreakPreview" zoomScale="90" zoomScaleNormal="70" zoomScaleSheetLayoutView="90" workbookViewId="0">
      <selection activeCell="I5" sqref="I5:J5"/>
    </sheetView>
  </sheetViews>
  <sheetFormatPr defaultColWidth="2.5703125" defaultRowHeight="30" customHeight="1"/>
  <cols>
    <col min="1" max="1" width="7.85546875" style="12" bestFit="1" customWidth="1"/>
    <col min="2" max="2" width="5.42578125" style="12" bestFit="1" customWidth="1"/>
    <col min="3" max="3" width="4.28515625" style="13" bestFit="1" customWidth="1"/>
    <col min="4" max="4" width="5.42578125" style="12" bestFit="1" customWidth="1"/>
    <col min="5" max="5" width="11" style="12" customWidth="1"/>
    <col min="6" max="6" width="18.7109375" style="12" customWidth="1"/>
    <col min="7" max="7" width="11" style="12" customWidth="1"/>
    <col min="8" max="8" width="18.7109375" style="12" customWidth="1"/>
    <col min="9" max="9" width="8.85546875" style="12" customWidth="1"/>
    <col min="10" max="10" width="8.85546875" style="13" customWidth="1"/>
    <col min="11" max="11" width="9.28515625" style="13" bestFit="1" customWidth="1"/>
    <col min="12" max="17" width="10" style="12" customWidth="1"/>
    <col min="18" max="16384" width="2.5703125" style="12"/>
  </cols>
  <sheetData>
    <row r="1" spans="1:21" ht="15.75">
      <c r="A1" s="140" t="s">
        <v>46</v>
      </c>
      <c r="B1" s="140"/>
      <c r="C1" s="140"/>
      <c r="D1" s="140"/>
      <c r="E1" s="140"/>
      <c r="F1" s="140"/>
      <c r="G1" s="14"/>
      <c r="H1" s="14"/>
      <c r="I1" s="14"/>
      <c r="J1" s="14"/>
      <c r="K1" s="14"/>
      <c r="L1" s="14"/>
      <c r="M1" s="141">
        <f>'報告書(車)'!U6</f>
        <v>0</v>
      </c>
      <c r="N1" s="141"/>
      <c r="O1" s="141"/>
      <c r="P1" s="141"/>
      <c r="Q1" s="141"/>
    </row>
    <row r="2" spans="1:21" s="16" customFormat="1" ht="15" customHeight="1">
      <c r="A2" s="17" t="s">
        <v>47</v>
      </c>
      <c r="B2" s="17"/>
      <c r="C2" s="17"/>
      <c r="D2" s="17"/>
      <c r="E2" s="142">
        <f>'報告書(車)'!M2</f>
        <v>0</v>
      </c>
      <c r="F2" s="142"/>
      <c r="G2" s="17"/>
      <c r="H2" s="17"/>
      <c r="I2" s="17"/>
      <c r="J2" s="17"/>
      <c r="K2" s="17"/>
      <c r="L2" s="17"/>
      <c r="M2" s="17"/>
      <c r="N2" s="17"/>
      <c r="O2" s="17"/>
      <c r="P2" s="17"/>
      <c r="Q2" s="17"/>
      <c r="R2" s="17"/>
      <c r="S2" s="17"/>
      <c r="T2" s="17"/>
      <c r="U2" s="17"/>
    </row>
    <row r="3" spans="1:21" ht="16.5" thickBot="1">
      <c r="A3" s="143" t="s">
        <v>88</v>
      </c>
      <c r="B3" s="143"/>
      <c r="C3" s="143"/>
      <c r="D3" s="143"/>
      <c r="E3" s="143"/>
      <c r="F3" s="143"/>
      <c r="G3" s="143"/>
      <c r="H3" s="143"/>
      <c r="I3" s="143"/>
      <c r="J3" s="143"/>
      <c r="K3" s="143"/>
      <c r="L3" s="143"/>
      <c r="M3" s="143"/>
      <c r="N3" s="143"/>
      <c r="O3" s="143"/>
      <c r="P3" s="143"/>
      <c r="Q3" s="143"/>
    </row>
    <row r="4" spans="1:21" ht="30" customHeight="1">
      <c r="C4" s="12"/>
      <c r="E4" s="29"/>
      <c r="F4" s="29"/>
      <c r="G4" s="29"/>
      <c r="I4" s="147" t="s">
        <v>49</v>
      </c>
      <c r="J4" s="148"/>
      <c r="K4" s="90"/>
      <c r="L4" s="144" t="s">
        <v>50</v>
      </c>
      <c r="M4" s="145"/>
      <c r="N4" s="146"/>
      <c r="O4" s="144" t="s">
        <v>89</v>
      </c>
      <c r="P4" s="145"/>
      <c r="Q4" s="146"/>
    </row>
    <row r="5" spans="1:21" ht="30" customHeight="1" thickBot="1">
      <c r="A5" s="30" t="s">
        <v>52</v>
      </c>
      <c r="B5" s="151">
        <f>'報告書(車)'!W17</f>
        <v>0</v>
      </c>
      <c r="C5" s="151"/>
      <c r="D5" s="151"/>
      <c r="E5" s="31"/>
      <c r="F5" s="31"/>
      <c r="G5" s="31"/>
      <c r="I5" s="190"/>
      <c r="J5" s="191"/>
      <c r="K5" s="33"/>
      <c r="L5" s="32" t="s">
        <v>53</v>
      </c>
      <c r="M5" s="178" t="str">
        <f>IF(J23&lt;8,"",J23*(IF(I5&lt;37,I5,37)))</f>
        <v/>
      </c>
      <c r="N5" s="179"/>
      <c r="O5" s="32" t="s">
        <v>53</v>
      </c>
      <c r="P5" s="152" t="str">
        <f>M5</f>
        <v/>
      </c>
      <c r="Q5" s="153"/>
    </row>
    <row r="6" spans="1:21" ht="20.25" customHeight="1" thickBot="1">
      <c r="A6" s="30" t="s">
        <v>54</v>
      </c>
      <c r="B6" s="151">
        <f>'報告書(車)'!N17</f>
        <v>0</v>
      </c>
      <c r="C6" s="151"/>
      <c r="D6" s="151"/>
      <c r="E6" s="31"/>
      <c r="F6" s="31"/>
      <c r="G6" s="31"/>
      <c r="H6" s="31"/>
      <c r="I6" s="31"/>
      <c r="J6" s="33"/>
      <c r="K6" s="33"/>
      <c r="L6" s="154" t="s">
        <v>55</v>
      </c>
      <c r="M6" s="155"/>
      <c r="N6" s="34" t="s">
        <v>56</v>
      </c>
      <c r="O6" s="156" t="s">
        <v>55</v>
      </c>
      <c r="P6" s="155"/>
      <c r="Q6" s="34" t="s">
        <v>56</v>
      </c>
    </row>
    <row r="7" spans="1:21" ht="30" customHeight="1">
      <c r="A7" s="35" t="s">
        <v>57</v>
      </c>
      <c r="B7" s="36" t="s">
        <v>58</v>
      </c>
      <c r="C7" s="37" t="s">
        <v>59</v>
      </c>
      <c r="D7" s="38" t="s">
        <v>60</v>
      </c>
      <c r="E7" s="39" t="s">
        <v>61</v>
      </c>
      <c r="F7" s="39" t="s">
        <v>62</v>
      </c>
      <c r="G7" s="40" t="s">
        <v>63</v>
      </c>
      <c r="H7" s="39" t="s">
        <v>62</v>
      </c>
      <c r="I7" s="39" t="s">
        <v>64</v>
      </c>
      <c r="J7" s="41" t="s">
        <v>65</v>
      </c>
      <c r="K7" s="41" t="s">
        <v>66</v>
      </c>
      <c r="L7" s="42" t="s">
        <v>67</v>
      </c>
      <c r="M7" s="42" t="s">
        <v>68</v>
      </c>
      <c r="N7" s="43" t="s">
        <v>69</v>
      </c>
      <c r="O7" s="44" t="s">
        <v>67</v>
      </c>
      <c r="P7" s="42" t="s">
        <v>68</v>
      </c>
      <c r="Q7" s="45" t="s">
        <v>69</v>
      </c>
    </row>
    <row r="8" spans="1:21" s="57" customFormat="1" ht="15.75">
      <c r="A8" s="46"/>
      <c r="B8" s="47"/>
      <c r="C8" s="48"/>
      <c r="D8" s="49"/>
      <c r="E8" s="50"/>
      <c r="F8" s="50"/>
      <c r="G8" s="51"/>
      <c r="H8" s="50"/>
      <c r="I8" s="50"/>
      <c r="J8" s="52" t="s">
        <v>70</v>
      </c>
      <c r="K8" s="47"/>
      <c r="L8" s="53" t="s">
        <v>71</v>
      </c>
      <c r="M8" s="54" t="s">
        <v>72</v>
      </c>
      <c r="N8" s="55" t="s">
        <v>72</v>
      </c>
      <c r="O8" s="53" t="s">
        <v>71</v>
      </c>
      <c r="P8" s="54" t="s">
        <v>72</v>
      </c>
      <c r="Q8" s="56" t="s">
        <v>72</v>
      </c>
    </row>
    <row r="9" spans="1:21" ht="30" customHeight="1">
      <c r="A9" s="92"/>
      <c r="B9" s="93"/>
      <c r="C9" s="60" t="s">
        <v>73</v>
      </c>
      <c r="D9" s="94"/>
      <c r="E9" s="95"/>
      <c r="F9" s="95"/>
      <c r="G9" s="95"/>
      <c r="H9" s="95"/>
      <c r="I9" s="15"/>
      <c r="J9" s="96"/>
      <c r="K9" s="97"/>
      <c r="L9" s="65" t="str">
        <f t="shared" ref="L9:L22" si="0">IF(I9="","",1)</f>
        <v/>
      </c>
      <c r="M9" s="98"/>
      <c r="N9" s="99"/>
      <c r="O9" s="68" t="str">
        <f t="shared" ref="O9:O22" si="1">L9</f>
        <v/>
      </c>
      <c r="P9" s="68" t="str">
        <f>IF(OR(I9="東京都特別区",I9="横浜市",I9="川崎市",I9="相模原市",I9="千葉市",I9="さいたま市",I9="名古屋市",I9="京都市",I9="大阪市",I9="堺市",I9="神戸市",I9="広島市",I9="福岡市"),IF(O9=1,MIN(M9,VLOOKUP($B$6,'(参考)宿泊料等'!$B:$E,3,FALSE)),""),IF(O9=1,MIN(M9,VLOOKUP($B$6,'(参考)宿泊料等'!$B:$E,4,FALSE)),""))</f>
        <v/>
      </c>
      <c r="Q9" s="69">
        <f>N9</f>
        <v>0</v>
      </c>
    </row>
    <row r="10" spans="1:21" ht="30" customHeight="1">
      <c r="A10" s="100"/>
      <c r="B10" s="101"/>
      <c r="C10" s="72" t="s">
        <v>73</v>
      </c>
      <c r="D10" s="102"/>
      <c r="E10" s="103"/>
      <c r="F10" s="95"/>
      <c r="G10" s="104"/>
      <c r="H10" s="95"/>
      <c r="I10" s="15"/>
      <c r="J10" s="105"/>
      <c r="K10" s="106"/>
      <c r="L10" s="77" t="str">
        <f t="shared" si="0"/>
        <v/>
      </c>
      <c r="M10" s="107"/>
      <c r="N10" s="108"/>
      <c r="O10" s="80" t="str">
        <f t="shared" si="1"/>
        <v/>
      </c>
      <c r="P10" s="68" t="str">
        <f>IF(OR(I10="東京都特別区",I10="横浜市",I10="川崎市",I10="相模原市",I10="千葉市",I10="さいたま市",I10="名古屋市",I10="京都市",I10="大阪市",I10="堺市",I10="神戸市",I10="広島市",I10="福岡市"),IF(O10=1,MIN(M10,VLOOKUP($B$6,'(参考)宿泊料等'!$B:$E,3,FALSE)),""),IF(O10=1,MIN(M10,VLOOKUP($B$6,'(参考)宿泊料等'!$B:$E,4,FALSE)),""))</f>
        <v/>
      </c>
      <c r="Q10" s="81">
        <f t="shared" ref="Q10:Q22" si="2">N10</f>
        <v>0</v>
      </c>
    </row>
    <row r="11" spans="1:21" ht="30" customHeight="1">
      <c r="A11" s="100"/>
      <c r="B11" s="101"/>
      <c r="C11" s="72" t="s">
        <v>59</v>
      </c>
      <c r="D11" s="102"/>
      <c r="E11" s="103"/>
      <c r="F11" s="103"/>
      <c r="G11" s="104"/>
      <c r="H11" s="104"/>
      <c r="I11" s="15"/>
      <c r="J11" s="105"/>
      <c r="K11" s="106"/>
      <c r="L11" s="77" t="str">
        <f t="shared" si="0"/>
        <v/>
      </c>
      <c r="M11" s="107"/>
      <c r="N11" s="108"/>
      <c r="O11" s="80" t="str">
        <f t="shared" si="1"/>
        <v/>
      </c>
      <c r="P11" s="68" t="str">
        <f>IF(OR(I11="東京都特別区",I11="横浜市",I11="川崎市",I11="相模原市",I11="千葉市",I11="さいたま市",I11="名古屋市",I11="京都市",I11="大阪市",I11="堺市",I11="神戸市",I11="広島市",I11="福岡市"),IF(O11=1,MIN(M11,VLOOKUP($B$6,'(参考)宿泊料等'!$B:$E,3,FALSE)),""),IF(O11=1,MIN(M11,VLOOKUP($B$6,'(参考)宿泊料等'!$B:$E,4,FALSE)),""))</f>
        <v/>
      </c>
      <c r="Q11" s="81">
        <f t="shared" si="2"/>
        <v>0</v>
      </c>
    </row>
    <row r="12" spans="1:21" ht="30" customHeight="1">
      <c r="A12" s="100"/>
      <c r="B12" s="101"/>
      <c r="C12" s="72" t="s">
        <v>59</v>
      </c>
      <c r="D12" s="102"/>
      <c r="E12" s="103"/>
      <c r="F12" s="103"/>
      <c r="G12" s="104"/>
      <c r="H12" s="104"/>
      <c r="I12" s="15"/>
      <c r="J12" s="105"/>
      <c r="K12" s="106"/>
      <c r="L12" s="77" t="str">
        <f t="shared" si="0"/>
        <v/>
      </c>
      <c r="M12" s="107"/>
      <c r="N12" s="108"/>
      <c r="O12" s="80" t="str">
        <f t="shared" si="1"/>
        <v/>
      </c>
      <c r="P12" s="68" t="str">
        <f>IF(OR(I12="東京都特別区",I12="横浜市",I12="川崎市",I12="相模原市",I12="千葉市",I12="さいたま市",I12="名古屋市",I12="京都市",I12="大阪市",I12="堺市",I12="神戸市",I12="広島市",I12="福岡市"),IF(O12=1,MIN(M12,VLOOKUP($B$6,'(参考)宿泊料等'!$B:$E,3,FALSE)),""),IF(O12=1,MIN(M12,VLOOKUP($B$6,'(参考)宿泊料等'!$B:$E,4,FALSE)),""))</f>
        <v/>
      </c>
      <c r="Q12" s="81">
        <f t="shared" si="2"/>
        <v>0</v>
      </c>
    </row>
    <row r="13" spans="1:21" ht="30" customHeight="1">
      <c r="A13" s="100"/>
      <c r="B13" s="101"/>
      <c r="C13" s="72" t="s">
        <v>73</v>
      </c>
      <c r="D13" s="102"/>
      <c r="E13" s="103"/>
      <c r="F13" s="95"/>
      <c r="G13" s="104"/>
      <c r="H13" s="95"/>
      <c r="I13" s="15"/>
      <c r="J13" s="105"/>
      <c r="K13" s="106"/>
      <c r="L13" s="77" t="str">
        <f t="shared" si="0"/>
        <v/>
      </c>
      <c r="M13" s="107"/>
      <c r="N13" s="108"/>
      <c r="O13" s="80" t="str">
        <f t="shared" si="1"/>
        <v/>
      </c>
      <c r="P13" s="68" t="str">
        <f>IF(OR(I13="東京都特別区",I13="横浜市",I13="川崎市",I13="相模原市",I13="千葉市",I13="さいたま市",I13="名古屋市",I13="京都市",I13="大阪市",I13="堺市",I13="神戸市",I13="広島市",I13="福岡市"),IF(O13=1,MIN(M13,VLOOKUP($B$6,'(参考)宿泊料等'!$B:$E,3,FALSE)),""),IF(O13=1,MIN(M13,VLOOKUP($B$6,'(参考)宿泊料等'!$B:$E,4,FALSE)),""))</f>
        <v/>
      </c>
      <c r="Q13" s="81">
        <f t="shared" si="2"/>
        <v>0</v>
      </c>
    </row>
    <row r="14" spans="1:21" ht="30" customHeight="1">
      <c r="A14" s="100"/>
      <c r="B14" s="101"/>
      <c r="C14" s="72" t="s">
        <v>59</v>
      </c>
      <c r="D14" s="102"/>
      <c r="E14" s="103"/>
      <c r="F14" s="103"/>
      <c r="G14" s="104"/>
      <c r="H14" s="104"/>
      <c r="I14" s="15"/>
      <c r="J14" s="105"/>
      <c r="K14" s="106"/>
      <c r="L14" s="77" t="str">
        <f t="shared" si="0"/>
        <v/>
      </c>
      <c r="M14" s="107"/>
      <c r="N14" s="108"/>
      <c r="O14" s="80" t="str">
        <f t="shared" si="1"/>
        <v/>
      </c>
      <c r="P14" s="68" t="str">
        <f>IF(OR(I14="東京都特別区",I14="横浜市",I14="川崎市",I14="相模原市",I14="千葉市",I14="さいたま市",I14="名古屋市",I14="京都市",I14="大阪市",I14="堺市",I14="神戸市",I14="広島市",I14="福岡市"),IF(O14=1,MIN(M14,VLOOKUP($B$6,'(参考)宿泊料等'!$B:$E,3,FALSE)),""),IF(O14=1,MIN(M14,VLOOKUP($B$6,'(参考)宿泊料等'!$B:$E,4,FALSE)),""))</f>
        <v/>
      </c>
      <c r="Q14" s="81">
        <f t="shared" si="2"/>
        <v>0</v>
      </c>
    </row>
    <row r="15" spans="1:21" ht="30" customHeight="1">
      <c r="A15" s="100"/>
      <c r="B15" s="101"/>
      <c r="C15" s="72" t="s">
        <v>59</v>
      </c>
      <c r="D15" s="102"/>
      <c r="E15" s="103"/>
      <c r="F15" s="103"/>
      <c r="G15" s="104"/>
      <c r="H15" s="104"/>
      <c r="I15" s="15"/>
      <c r="J15" s="105"/>
      <c r="K15" s="106"/>
      <c r="L15" s="77" t="str">
        <f t="shared" si="0"/>
        <v/>
      </c>
      <c r="M15" s="107"/>
      <c r="N15" s="108"/>
      <c r="O15" s="80" t="str">
        <f t="shared" si="1"/>
        <v/>
      </c>
      <c r="P15" s="68" t="str">
        <f>IF(OR(I15="東京都特別区",I15="横浜市",I15="川崎市",I15="相模原市",I15="千葉市",I15="さいたま市",I15="名古屋市",I15="京都市",I15="大阪市",I15="堺市",I15="神戸市",I15="広島市",I15="福岡市"),IF(O15=1,MIN(M15,VLOOKUP($B$6,'(参考)宿泊料等'!$B:$E,3,FALSE)),""),IF(O15=1,MIN(M15,VLOOKUP($B$6,'(参考)宿泊料等'!$B:$E,4,FALSE)),""))</f>
        <v/>
      </c>
      <c r="Q15" s="81">
        <f t="shared" si="2"/>
        <v>0</v>
      </c>
    </row>
    <row r="16" spans="1:21" ht="30" customHeight="1">
      <c r="A16" s="100"/>
      <c r="B16" s="101"/>
      <c r="C16" s="72" t="s">
        <v>73</v>
      </c>
      <c r="D16" s="102"/>
      <c r="E16" s="103"/>
      <c r="F16" s="95"/>
      <c r="G16" s="104"/>
      <c r="H16" s="95"/>
      <c r="I16" s="15"/>
      <c r="J16" s="105"/>
      <c r="K16" s="106"/>
      <c r="L16" s="77" t="str">
        <f t="shared" si="0"/>
        <v/>
      </c>
      <c r="M16" s="107"/>
      <c r="N16" s="108"/>
      <c r="O16" s="80" t="str">
        <f t="shared" si="1"/>
        <v/>
      </c>
      <c r="P16" s="68" t="str">
        <f>IF(OR(I16="東京都特別区",I16="横浜市",I16="川崎市",I16="相模原市",I16="千葉市",I16="さいたま市",I16="名古屋市",I16="京都市",I16="大阪市",I16="堺市",I16="神戸市",I16="広島市",I16="福岡市"),IF(O16=1,MIN(M16,VLOOKUP($B$6,'(参考)宿泊料等'!$B:$E,3,FALSE)),""),IF(O16=1,MIN(M16,VLOOKUP($B$6,'(参考)宿泊料等'!$B:$E,4,FALSE)),""))</f>
        <v/>
      </c>
      <c r="Q16" s="81">
        <f t="shared" si="2"/>
        <v>0</v>
      </c>
    </row>
    <row r="17" spans="1:17" ht="30" customHeight="1">
      <c r="A17" s="100"/>
      <c r="B17" s="101"/>
      <c r="C17" s="72" t="s">
        <v>59</v>
      </c>
      <c r="D17" s="102"/>
      <c r="E17" s="103"/>
      <c r="F17" s="103"/>
      <c r="G17" s="104"/>
      <c r="H17" s="104"/>
      <c r="I17" s="15"/>
      <c r="J17" s="105"/>
      <c r="K17" s="106"/>
      <c r="L17" s="77" t="str">
        <f t="shared" si="0"/>
        <v/>
      </c>
      <c r="M17" s="107"/>
      <c r="N17" s="108"/>
      <c r="O17" s="80" t="str">
        <f t="shared" si="1"/>
        <v/>
      </c>
      <c r="P17" s="68" t="str">
        <f>IF(OR(I17="東京都特別区",I17="横浜市",I17="川崎市",I17="相模原市",I17="千葉市",I17="さいたま市",I17="名古屋市",I17="京都市",I17="大阪市",I17="堺市",I17="神戸市",I17="広島市",I17="福岡市"),IF(O17=1,MIN(M17,VLOOKUP($B$6,'(参考)宿泊料等'!$B:$E,3,FALSE)),""),IF(O17=1,MIN(M17,VLOOKUP($B$6,'(参考)宿泊料等'!$B:$E,4,FALSE)),""))</f>
        <v/>
      </c>
      <c r="Q17" s="81">
        <f t="shared" si="2"/>
        <v>0</v>
      </c>
    </row>
    <row r="18" spans="1:17" ht="30" customHeight="1">
      <c r="A18" s="100"/>
      <c r="B18" s="101"/>
      <c r="C18" s="72" t="s">
        <v>59</v>
      </c>
      <c r="D18" s="102"/>
      <c r="E18" s="103"/>
      <c r="F18" s="103"/>
      <c r="G18" s="104"/>
      <c r="H18" s="104"/>
      <c r="I18" s="15"/>
      <c r="J18" s="105"/>
      <c r="K18" s="106"/>
      <c r="L18" s="77" t="str">
        <f t="shared" si="0"/>
        <v/>
      </c>
      <c r="M18" s="107"/>
      <c r="N18" s="108"/>
      <c r="O18" s="80" t="str">
        <f t="shared" si="1"/>
        <v/>
      </c>
      <c r="P18" s="68" t="str">
        <f>IF(OR(I18="東京都特別区",I18="横浜市",I18="川崎市",I18="相模原市",I18="千葉市",I18="さいたま市",I18="名古屋市",I18="京都市",I18="大阪市",I18="堺市",I18="神戸市",I18="広島市",I18="福岡市"),IF(O18=1,MIN(M18,VLOOKUP($B$6,'(参考)宿泊料等'!$B:$E,3,FALSE)),""),IF(O18=1,MIN(M18,VLOOKUP($B$6,'(参考)宿泊料等'!$B:$E,4,FALSE)),""))</f>
        <v/>
      </c>
      <c r="Q18" s="81">
        <f t="shared" si="2"/>
        <v>0</v>
      </c>
    </row>
    <row r="19" spans="1:17" ht="30" customHeight="1">
      <c r="A19" s="100"/>
      <c r="B19" s="101"/>
      <c r="C19" s="72" t="s">
        <v>73</v>
      </c>
      <c r="D19" s="102"/>
      <c r="E19" s="103"/>
      <c r="F19" s="95"/>
      <c r="G19" s="104"/>
      <c r="H19" s="95"/>
      <c r="I19" s="15"/>
      <c r="J19" s="105"/>
      <c r="K19" s="106"/>
      <c r="L19" s="77" t="str">
        <f t="shared" si="0"/>
        <v/>
      </c>
      <c r="M19" s="107"/>
      <c r="N19" s="108"/>
      <c r="O19" s="80" t="str">
        <f t="shared" si="1"/>
        <v/>
      </c>
      <c r="P19" s="68" t="str">
        <f>IF(OR(I19="東京都特別区",I19="横浜市",I19="川崎市",I19="相模原市",I19="千葉市",I19="さいたま市",I19="名古屋市",I19="京都市",I19="大阪市",I19="堺市",I19="神戸市",I19="広島市",I19="福岡市"),IF(O19=1,MIN(M19,VLOOKUP($B$6,'(参考)宿泊料等'!$B:$E,3,FALSE)),""),IF(O19=1,MIN(M19,VLOOKUP($B$6,'(参考)宿泊料等'!$B:$E,4,FALSE)),""))</f>
        <v/>
      </c>
      <c r="Q19" s="81">
        <f t="shared" si="2"/>
        <v>0</v>
      </c>
    </row>
    <row r="20" spans="1:17" ht="30" customHeight="1">
      <c r="A20" s="100"/>
      <c r="B20" s="101"/>
      <c r="C20" s="72" t="s">
        <v>59</v>
      </c>
      <c r="D20" s="102"/>
      <c r="E20" s="103"/>
      <c r="F20" s="103"/>
      <c r="G20" s="104"/>
      <c r="H20" s="104"/>
      <c r="I20" s="15"/>
      <c r="J20" s="105"/>
      <c r="K20" s="106"/>
      <c r="L20" s="77" t="str">
        <f t="shared" si="0"/>
        <v/>
      </c>
      <c r="M20" s="107"/>
      <c r="N20" s="108"/>
      <c r="O20" s="80" t="str">
        <f t="shared" si="1"/>
        <v/>
      </c>
      <c r="P20" s="68" t="str">
        <f>IF(OR(I20="東京都特別区",I20="横浜市",I20="川崎市",I20="相模原市",I20="千葉市",I20="さいたま市",I20="名古屋市",I20="京都市",I20="大阪市",I20="堺市",I20="神戸市",I20="広島市",I20="福岡市"),IF(O20=1,MIN(M20,VLOOKUP($B$6,'(参考)宿泊料等'!$B:$E,3,FALSE)),""),IF(O20=1,MIN(M20,VLOOKUP($B$6,'(参考)宿泊料等'!$B:$E,4,FALSE)),""))</f>
        <v/>
      </c>
      <c r="Q20" s="81">
        <f t="shared" si="2"/>
        <v>0</v>
      </c>
    </row>
    <row r="21" spans="1:17" ht="30" customHeight="1">
      <c r="A21" s="100"/>
      <c r="B21" s="101"/>
      <c r="C21" s="72" t="s">
        <v>59</v>
      </c>
      <c r="D21" s="102"/>
      <c r="E21" s="103"/>
      <c r="F21" s="103"/>
      <c r="G21" s="104"/>
      <c r="H21" s="104"/>
      <c r="I21" s="15"/>
      <c r="J21" s="105"/>
      <c r="K21" s="106"/>
      <c r="L21" s="77" t="str">
        <f t="shared" si="0"/>
        <v/>
      </c>
      <c r="M21" s="107"/>
      <c r="N21" s="108"/>
      <c r="O21" s="80" t="str">
        <f t="shared" si="1"/>
        <v/>
      </c>
      <c r="P21" s="68" t="str">
        <f>IF(OR(I21="東京都特別区",I21="横浜市",I21="川崎市",I21="相模原市",I21="千葉市",I21="さいたま市",I21="名古屋市",I21="京都市",I21="大阪市",I21="堺市",I21="神戸市",I21="広島市",I21="福岡市"),IF(O21=1,MIN(M21,VLOOKUP($B$6,'(参考)宿泊料等'!$B:$E,3,FALSE)),""),IF(O21=1,MIN(M21,VLOOKUP($B$6,'(参考)宿泊料等'!$B:$E,4,FALSE)),""))</f>
        <v/>
      </c>
      <c r="Q21" s="81">
        <f t="shared" si="2"/>
        <v>0</v>
      </c>
    </row>
    <row r="22" spans="1:17" ht="30" customHeight="1" thickBot="1">
      <c r="A22" s="100"/>
      <c r="B22" s="101"/>
      <c r="C22" s="72" t="s">
        <v>59</v>
      </c>
      <c r="D22" s="102"/>
      <c r="E22" s="103"/>
      <c r="F22" s="103"/>
      <c r="G22" s="103"/>
      <c r="H22" s="103"/>
      <c r="I22" s="15"/>
      <c r="J22" s="105"/>
      <c r="K22" s="106"/>
      <c r="L22" s="109" t="str">
        <f t="shared" si="0"/>
        <v/>
      </c>
      <c r="M22" s="110"/>
      <c r="N22" s="111"/>
      <c r="O22" s="112" t="str">
        <f t="shared" si="1"/>
        <v/>
      </c>
      <c r="P22" s="68" t="str">
        <f>IF(OR(I22="東京都特別区",I22="横浜市",I22="川崎市",I22="相模原市",I22="千葉市",I22="さいたま市",I22="名古屋市",I22="京都市",I22="大阪市",I22="堺市",I22="神戸市",I22="広島市",I22="福岡市"),IF(O22=1,MIN(M22,VLOOKUP($B$6,'(参考)宿泊料等'!$B:$E,3,FALSE)),""),IF(O22=1,MIN(M22,VLOOKUP($B$6,'(参考)宿泊料等'!$B:$E,4,FALSE)),""))</f>
        <v/>
      </c>
      <c r="Q22" s="113">
        <f t="shared" si="2"/>
        <v>0</v>
      </c>
    </row>
    <row r="23" spans="1:17" ht="30" customHeight="1" thickBot="1">
      <c r="A23" s="157" t="s">
        <v>79</v>
      </c>
      <c r="B23" s="158"/>
      <c r="C23" s="158"/>
      <c r="D23" s="158"/>
      <c r="E23" s="158"/>
      <c r="F23" s="158"/>
      <c r="G23" s="158"/>
      <c r="H23" s="159"/>
      <c r="I23" s="114"/>
      <c r="J23" s="83">
        <f>TRUNC(SUM(J9:J22),-0.1)</f>
        <v>0</v>
      </c>
      <c r="K23" s="115"/>
      <c r="L23" s="85">
        <f t="shared" ref="L23:Q23" si="3">SUM(L9:L22)</f>
        <v>0</v>
      </c>
      <c r="M23" s="85">
        <f t="shared" si="3"/>
        <v>0</v>
      </c>
      <c r="N23" s="86">
        <f t="shared" si="3"/>
        <v>0</v>
      </c>
      <c r="O23" s="86">
        <f t="shared" si="3"/>
        <v>0</v>
      </c>
      <c r="P23" s="85">
        <f t="shared" si="3"/>
        <v>0</v>
      </c>
      <c r="Q23" s="87">
        <f t="shared" si="3"/>
        <v>0</v>
      </c>
    </row>
    <row r="24" spans="1:17" ht="16.5" thickBot="1">
      <c r="A24" s="160" t="s">
        <v>80</v>
      </c>
      <c r="B24" s="160"/>
      <c r="C24" s="160"/>
      <c r="D24" s="160"/>
      <c r="E24" s="160"/>
      <c r="F24" s="160"/>
      <c r="G24" s="160"/>
      <c r="H24" s="160"/>
      <c r="I24" s="160"/>
      <c r="J24" s="160"/>
      <c r="K24" s="160"/>
      <c r="L24" s="88"/>
      <c r="M24" s="88"/>
      <c r="N24" s="88"/>
      <c r="O24" s="88"/>
      <c r="P24" s="88"/>
      <c r="Q24" s="88"/>
    </row>
    <row r="25" spans="1:17" ht="30" customHeight="1" thickBot="1">
      <c r="A25" s="31"/>
      <c r="B25" s="31"/>
      <c r="C25" s="33"/>
      <c r="D25" s="31"/>
      <c r="E25" s="31"/>
      <c r="F25" s="31"/>
      <c r="G25" s="31"/>
      <c r="J25" s="161" t="s">
        <v>81</v>
      </c>
      <c r="K25" s="162"/>
      <c r="L25" s="149">
        <f>SUM(M5,M23,N23)</f>
        <v>0</v>
      </c>
      <c r="M25" s="150"/>
      <c r="N25" s="161" t="s">
        <v>82</v>
      </c>
      <c r="O25" s="162"/>
      <c r="P25" s="149">
        <f>SUM(P5,P23,Q23)</f>
        <v>0</v>
      </c>
      <c r="Q25" s="150"/>
    </row>
    <row r="26" spans="1:17" ht="30" customHeight="1" thickBot="1">
      <c r="A26" s="31"/>
      <c r="B26" s="31"/>
      <c r="C26" s="33"/>
      <c r="D26" s="31"/>
      <c r="E26" s="31"/>
      <c r="F26" s="31"/>
      <c r="G26" s="31"/>
      <c r="H26" s="31"/>
      <c r="I26" s="31"/>
      <c r="J26" s="12"/>
      <c r="K26" s="12"/>
      <c r="N26" s="161" t="s">
        <v>83</v>
      </c>
      <c r="O26" s="162"/>
      <c r="P26" s="149">
        <f>IF(L25-P25&lt;0,"-",L25-P25)</f>
        <v>0</v>
      </c>
      <c r="Q26" s="150"/>
    </row>
    <row r="27" spans="1:17" ht="16.5" thickBot="1">
      <c r="A27" s="31"/>
      <c r="B27" s="31"/>
      <c r="C27" s="33"/>
      <c r="D27" s="31"/>
      <c r="E27" s="31"/>
      <c r="F27" s="31"/>
      <c r="G27" s="31"/>
      <c r="H27" s="31"/>
      <c r="I27" s="31"/>
      <c r="J27" s="33"/>
      <c r="K27" s="33"/>
      <c r="L27" s="89"/>
      <c r="M27" s="89"/>
      <c r="N27" s="89"/>
      <c r="O27" s="90"/>
      <c r="P27" s="90"/>
      <c r="Q27" s="91"/>
    </row>
    <row r="28" spans="1:17" ht="30" customHeight="1">
      <c r="A28" s="164" t="s">
        <v>84</v>
      </c>
      <c r="B28" s="165"/>
      <c r="C28" s="165"/>
      <c r="D28" s="165"/>
      <c r="E28" s="165"/>
      <c r="F28" s="165"/>
      <c r="G28" s="165"/>
      <c r="H28" s="165"/>
      <c r="I28" s="165"/>
      <c r="J28" s="165"/>
      <c r="K28" s="166"/>
      <c r="L28" s="165" t="s">
        <v>85</v>
      </c>
      <c r="M28" s="165"/>
      <c r="N28" s="165"/>
      <c r="O28" s="165"/>
      <c r="P28" s="165"/>
      <c r="Q28" s="166"/>
    </row>
    <row r="29" spans="1:17" ht="30" customHeight="1">
      <c r="A29" s="180"/>
      <c r="B29" s="181"/>
      <c r="C29" s="181"/>
      <c r="D29" s="181"/>
      <c r="E29" s="181"/>
      <c r="F29" s="181"/>
      <c r="G29" s="181"/>
      <c r="H29" s="181"/>
      <c r="I29" s="181"/>
      <c r="J29" s="181"/>
      <c r="K29" s="182"/>
      <c r="L29" s="181"/>
      <c r="M29" s="181"/>
      <c r="N29" s="181"/>
      <c r="O29" s="181"/>
      <c r="P29" s="181"/>
      <c r="Q29" s="182"/>
    </row>
    <row r="30" spans="1:17" ht="30" customHeight="1">
      <c r="A30" s="180"/>
      <c r="B30" s="181"/>
      <c r="C30" s="181"/>
      <c r="D30" s="181"/>
      <c r="E30" s="181"/>
      <c r="F30" s="181"/>
      <c r="G30" s="181"/>
      <c r="H30" s="181"/>
      <c r="I30" s="181"/>
      <c r="J30" s="181"/>
      <c r="K30" s="182"/>
      <c r="L30" s="181"/>
      <c r="M30" s="181"/>
      <c r="N30" s="181"/>
      <c r="O30" s="181"/>
      <c r="P30" s="181"/>
      <c r="Q30" s="182"/>
    </row>
    <row r="31" spans="1:17" ht="30" customHeight="1">
      <c r="A31" s="180"/>
      <c r="B31" s="181"/>
      <c r="C31" s="181"/>
      <c r="D31" s="181"/>
      <c r="E31" s="181"/>
      <c r="F31" s="181"/>
      <c r="G31" s="181"/>
      <c r="H31" s="181"/>
      <c r="I31" s="181"/>
      <c r="J31" s="181"/>
      <c r="K31" s="182"/>
      <c r="L31" s="181"/>
      <c r="M31" s="181"/>
      <c r="N31" s="181"/>
      <c r="O31" s="181"/>
      <c r="P31" s="181"/>
      <c r="Q31" s="182"/>
    </row>
    <row r="32" spans="1:17" ht="30" customHeight="1">
      <c r="A32" s="180"/>
      <c r="B32" s="181"/>
      <c r="C32" s="181"/>
      <c r="D32" s="181"/>
      <c r="E32" s="181"/>
      <c r="F32" s="181"/>
      <c r="G32" s="181"/>
      <c r="H32" s="181"/>
      <c r="I32" s="181"/>
      <c r="J32" s="181"/>
      <c r="K32" s="182"/>
      <c r="L32" s="181"/>
      <c r="M32" s="181"/>
      <c r="N32" s="181"/>
      <c r="O32" s="181"/>
      <c r="P32" s="181"/>
      <c r="Q32" s="182"/>
    </row>
    <row r="33" spans="1:17" ht="30" customHeight="1">
      <c r="A33" s="180"/>
      <c r="B33" s="181"/>
      <c r="C33" s="181"/>
      <c r="D33" s="181"/>
      <c r="E33" s="181"/>
      <c r="F33" s="181"/>
      <c r="G33" s="181"/>
      <c r="H33" s="181"/>
      <c r="I33" s="181"/>
      <c r="J33" s="181"/>
      <c r="K33" s="182"/>
      <c r="L33" s="181"/>
      <c r="M33" s="181"/>
      <c r="N33" s="181"/>
      <c r="O33" s="181"/>
      <c r="P33" s="181"/>
      <c r="Q33" s="182"/>
    </row>
    <row r="34" spans="1:17" ht="30" customHeight="1">
      <c r="A34" s="180"/>
      <c r="B34" s="181"/>
      <c r="C34" s="181"/>
      <c r="D34" s="181"/>
      <c r="E34" s="181"/>
      <c r="F34" s="181"/>
      <c r="G34" s="181"/>
      <c r="H34" s="181"/>
      <c r="I34" s="181"/>
      <c r="J34" s="181"/>
      <c r="K34" s="182"/>
      <c r="L34" s="181"/>
      <c r="M34" s="181"/>
      <c r="N34" s="181"/>
      <c r="O34" s="181"/>
      <c r="P34" s="181"/>
      <c r="Q34" s="182"/>
    </row>
    <row r="35" spans="1:17" ht="30" customHeight="1">
      <c r="A35" s="180"/>
      <c r="B35" s="181"/>
      <c r="C35" s="181"/>
      <c r="D35" s="181"/>
      <c r="E35" s="181"/>
      <c r="F35" s="181"/>
      <c r="G35" s="181"/>
      <c r="H35" s="181"/>
      <c r="I35" s="181"/>
      <c r="J35" s="181"/>
      <c r="K35" s="182"/>
      <c r="L35" s="181"/>
      <c r="M35" s="181"/>
      <c r="N35" s="181"/>
      <c r="O35" s="181"/>
      <c r="P35" s="181"/>
      <c r="Q35" s="182"/>
    </row>
    <row r="36" spans="1:17" ht="30" customHeight="1">
      <c r="A36" s="180"/>
      <c r="B36" s="181"/>
      <c r="C36" s="181"/>
      <c r="D36" s="181"/>
      <c r="E36" s="181"/>
      <c r="F36" s="181"/>
      <c r="G36" s="181"/>
      <c r="H36" s="181"/>
      <c r="I36" s="181"/>
      <c r="J36" s="181"/>
      <c r="K36" s="182"/>
      <c r="L36" s="181"/>
      <c r="M36" s="181"/>
      <c r="N36" s="181"/>
      <c r="O36" s="181"/>
      <c r="P36" s="181"/>
      <c r="Q36" s="182"/>
    </row>
    <row r="37" spans="1:17" ht="30" customHeight="1">
      <c r="A37" s="180"/>
      <c r="B37" s="181"/>
      <c r="C37" s="181"/>
      <c r="D37" s="181"/>
      <c r="E37" s="181"/>
      <c r="F37" s="181"/>
      <c r="G37" s="181"/>
      <c r="H37" s="181"/>
      <c r="I37" s="181"/>
      <c r="J37" s="181"/>
      <c r="K37" s="182"/>
      <c r="L37" s="181"/>
      <c r="M37" s="181"/>
      <c r="N37" s="181"/>
      <c r="O37" s="181"/>
      <c r="P37" s="181"/>
      <c r="Q37" s="182"/>
    </row>
    <row r="38" spans="1:17" ht="30" customHeight="1">
      <c r="A38" s="180"/>
      <c r="B38" s="181"/>
      <c r="C38" s="181"/>
      <c r="D38" s="181"/>
      <c r="E38" s="181"/>
      <c r="F38" s="181"/>
      <c r="G38" s="181"/>
      <c r="H38" s="181"/>
      <c r="I38" s="181"/>
      <c r="J38" s="181"/>
      <c r="K38" s="182"/>
      <c r="L38" s="181"/>
      <c r="M38" s="181"/>
      <c r="N38" s="181"/>
      <c r="O38" s="181"/>
      <c r="P38" s="181"/>
      <c r="Q38" s="182"/>
    </row>
    <row r="39" spans="1:17" ht="30" customHeight="1">
      <c r="A39" s="180"/>
      <c r="B39" s="181"/>
      <c r="C39" s="181"/>
      <c r="D39" s="181"/>
      <c r="E39" s="181"/>
      <c r="F39" s="181"/>
      <c r="G39" s="181"/>
      <c r="H39" s="181"/>
      <c r="I39" s="181"/>
      <c r="J39" s="181"/>
      <c r="K39" s="182"/>
      <c r="L39" s="181"/>
      <c r="M39" s="181"/>
      <c r="N39" s="181"/>
      <c r="O39" s="181"/>
      <c r="P39" s="181"/>
      <c r="Q39" s="182"/>
    </row>
    <row r="40" spans="1:17" ht="30" customHeight="1">
      <c r="A40" s="180"/>
      <c r="B40" s="181"/>
      <c r="C40" s="181"/>
      <c r="D40" s="181"/>
      <c r="E40" s="181"/>
      <c r="F40" s="181"/>
      <c r="G40" s="181"/>
      <c r="H40" s="181"/>
      <c r="I40" s="181"/>
      <c r="J40" s="181"/>
      <c r="K40" s="182"/>
      <c r="L40" s="181"/>
      <c r="M40" s="181"/>
      <c r="N40" s="181"/>
      <c r="O40" s="181"/>
      <c r="P40" s="181"/>
      <c r="Q40" s="182"/>
    </row>
    <row r="41" spans="1:17" ht="30" customHeight="1">
      <c r="A41" s="180"/>
      <c r="B41" s="181"/>
      <c r="C41" s="181"/>
      <c r="D41" s="181"/>
      <c r="E41" s="181"/>
      <c r="F41" s="181"/>
      <c r="G41" s="181"/>
      <c r="H41" s="181"/>
      <c r="I41" s="181"/>
      <c r="J41" s="181"/>
      <c r="K41" s="182"/>
      <c r="L41" s="181"/>
      <c r="M41" s="181"/>
      <c r="N41" s="181"/>
      <c r="O41" s="181"/>
      <c r="P41" s="181"/>
      <c r="Q41" s="182"/>
    </row>
    <row r="42" spans="1:17" ht="30" customHeight="1">
      <c r="A42" s="180"/>
      <c r="B42" s="181"/>
      <c r="C42" s="181"/>
      <c r="D42" s="181"/>
      <c r="E42" s="181"/>
      <c r="F42" s="181"/>
      <c r="G42" s="181"/>
      <c r="H42" s="181"/>
      <c r="I42" s="181"/>
      <c r="J42" s="181"/>
      <c r="K42" s="182"/>
      <c r="L42" s="181"/>
      <c r="M42" s="181"/>
      <c r="N42" s="181"/>
      <c r="O42" s="181"/>
      <c r="P42" s="181"/>
      <c r="Q42" s="182"/>
    </row>
    <row r="43" spans="1:17" ht="30" customHeight="1">
      <c r="A43" s="180"/>
      <c r="B43" s="181"/>
      <c r="C43" s="181"/>
      <c r="D43" s="181"/>
      <c r="E43" s="181"/>
      <c r="F43" s="181"/>
      <c r="G43" s="181"/>
      <c r="H43" s="181"/>
      <c r="I43" s="181"/>
      <c r="J43" s="181"/>
      <c r="K43" s="182"/>
      <c r="L43" s="181"/>
      <c r="M43" s="181"/>
      <c r="N43" s="181"/>
      <c r="O43" s="181"/>
      <c r="P43" s="181"/>
      <c r="Q43" s="182"/>
    </row>
    <row r="44" spans="1:17" ht="30" customHeight="1">
      <c r="A44" s="180"/>
      <c r="B44" s="181"/>
      <c r="C44" s="181"/>
      <c r="D44" s="181"/>
      <c r="E44" s="181"/>
      <c r="F44" s="181"/>
      <c r="G44" s="181"/>
      <c r="H44" s="181"/>
      <c r="I44" s="181"/>
      <c r="J44" s="181"/>
      <c r="K44" s="182"/>
      <c r="L44" s="181"/>
      <c r="M44" s="181"/>
      <c r="N44" s="181"/>
      <c r="O44" s="181"/>
      <c r="P44" s="181"/>
      <c r="Q44" s="182"/>
    </row>
    <row r="45" spans="1:17" ht="30" customHeight="1">
      <c r="A45" s="180"/>
      <c r="B45" s="181"/>
      <c r="C45" s="181"/>
      <c r="D45" s="181"/>
      <c r="E45" s="181"/>
      <c r="F45" s="181"/>
      <c r="G45" s="181"/>
      <c r="H45" s="181"/>
      <c r="I45" s="181"/>
      <c r="J45" s="181"/>
      <c r="K45" s="182"/>
      <c r="L45" s="181"/>
      <c r="M45" s="181"/>
      <c r="N45" s="181"/>
      <c r="O45" s="181"/>
      <c r="P45" s="181"/>
      <c r="Q45" s="182"/>
    </row>
    <row r="46" spans="1:17" ht="30" customHeight="1">
      <c r="A46" s="180"/>
      <c r="B46" s="181"/>
      <c r="C46" s="181"/>
      <c r="D46" s="181"/>
      <c r="E46" s="181"/>
      <c r="F46" s="181"/>
      <c r="G46" s="181"/>
      <c r="H46" s="181"/>
      <c r="I46" s="181"/>
      <c r="J46" s="181"/>
      <c r="K46" s="182"/>
      <c r="L46" s="181"/>
      <c r="M46" s="181"/>
      <c r="N46" s="181"/>
      <c r="O46" s="181"/>
      <c r="P46" s="181"/>
      <c r="Q46" s="182"/>
    </row>
    <row r="47" spans="1:17" ht="30" customHeight="1">
      <c r="A47" s="180"/>
      <c r="B47" s="181"/>
      <c r="C47" s="181"/>
      <c r="D47" s="181"/>
      <c r="E47" s="181"/>
      <c r="F47" s="181"/>
      <c r="G47" s="181"/>
      <c r="H47" s="181"/>
      <c r="I47" s="181"/>
      <c r="J47" s="181"/>
      <c r="K47" s="182"/>
      <c r="L47" s="181"/>
      <c r="M47" s="181"/>
      <c r="N47" s="181"/>
      <c r="O47" s="181"/>
      <c r="P47" s="181"/>
      <c r="Q47" s="182"/>
    </row>
    <row r="48" spans="1:17" ht="30" customHeight="1" thickBot="1">
      <c r="A48" s="183"/>
      <c r="B48" s="184"/>
      <c r="C48" s="184"/>
      <c r="D48" s="184"/>
      <c r="E48" s="184"/>
      <c r="F48" s="184"/>
      <c r="G48" s="184"/>
      <c r="H48" s="184"/>
      <c r="I48" s="184"/>
      <c r="J48" s="184"/>
      <c r="K48" s="185"/>
      <c r="L48" s="184"/>
      <c r="M48" s="184"/>
      <c r="N48" s="184"/>
      <c r="O48" s="184"/>
      <c r="P48" s="184"/>
      <c r="Q48" s="185"/>
    </row>
    <row r="49" spans="1:11" ht="15.75">
      <c r="A49" s="163" t="s">
        <v>86</v>
      </c>
      <c r="B49" s="163"/>
      <c r="C49" s="163"/>
      <c r="D49" s="163"/>
      <c r="E49" s="163"/>
      <c r="F49" s="163"/>
      <c r="G49" s="163"/>
      <c r="H49" s="163"/>
      <c r="I49" s="163"/>
      <c r="J49" s="163"/>
      <c r="K49" s="163"/>
    </row>
  </sheetData>
  <sheetProtection sheet="1" selectLockedCells="1"/>
  <mergeCells count="27">
    <mergeCell ref="A49:K49"/>
    <mergeCell ref="N26:O26"/>
    <mergeCell ref="P26:Q26"/>
    <mergeCell ref="A28:K28"/>
    <mergeCell ref="L28:Q28"/>
    <mergeCell ref="A29:K48"/>
    <mergeCell ref="L29:Q48"/>
    <mergeCell ref="P25:Q25"/>
    <mergeCell ref="B5:D5"/>
    <mergeCell ref="M5:N5"/>
    <mergeCell ref="P5:Q5"/>
    <mergeCell ref="B6:D6"/>
    <mergeCell ref="L6:M6"/>
    <mergeCell ref="O6:P6"/>
    <mergeCell ref="A23:H23"/>
    <mergeCell ref="A24:K24"/>
    <mergeCell ref="J25:K25"/>
    <mergeCell ref="L25:M25"/>
    <mergeCell ref="N25:O25"/>
    <mergeCell ref="I5:J5"/>
    <mergeCell ref="A1:F1"/>
    <mergeCell ref="M1:Q1"/>
    <mergeCell ref="E2:F2"/>
    <mergeCell ref="A3:Q3"/>
    <mergeCell ref="L4:N4"/>
    <mergeCell ref="O4:Q4"/>
    <mergeCell ref="I4:J4"/>
  </mergeCells>
  <phoneticPr fontId="4"/>
  <conditionalFormatting sqref="A9:B22 M9:N22 D9:H22 J9:K22">
    <cfRule type="containsBlanks" dxfId="15" priority="16">
      <formula>LEN(TRIM(A9))=0</formula>
    </cfRule>
  </conditionalFormatting>
  <conditionalFormatting sqref="I9">
    <cfRule type="containsBlanks" dxfId="14" priority="15">
      <formula>LEN(TRIM(I9))=0</formula>
    </cfRule>
  </conditionalFormatting>
  <conditionalFormatting sqref="I10">
    <cfRule type="containsBlanks" dxfId="13" priority="14">
      <formula>LEN(TRIM(I10))=0</formula>
    </cfRule>
  </conditionalFormatting>
  <conditionalFormatting sqref="I11">
    <cfRule type="containsBlanks" dxfId="12" priority="13">
      <formula>LEN(TRIM(I11))=0</formula>
    </cfRule>
  </conditionalFormatting>
  <conditionalFormatting sqref="I12">
    <cfRule type="containsBlanks" dxfId="11" priority="12">
      <formula>LEN(TRIM(I12))=0</formula>
    </cfRule>
  </conditionalFormatting>
  <conditionalFormatting sqref="I13">
    <cfRule type="containsBlanks" dxfId="10" priority="11">
      <formula>LEN(TRIM(I13))=0</formula>
    </cfRule>
  </conditionalFormatting>
  <conditionalFormatting sqref="I14">
    <cfRule type="containsBlanks" dxfId="9" priority="10">
      <formula>LEN(TRIM(I14))=0</formula>
    </cfRule>
  </conditionalFormatting>
  <conditionalFormatting sqref="I15">
    <cfRule type="containsBlanks" dxfId="8" priority="9">
      <formula>LEN(TRIM(I15))=0</formula>
    </cfRule>
  </conditionalFormatting>
  <conditionalFormatting sqref="I16">
    <cfRule type="containsBlanks" dxfId="7" priority="8">
      <formula>LEN(TRIM(I16))=0</formula>
    </cfRule>
  </conditionalFormatting>
  <conditionalFormatting sqref="I17">
    <cfRule type="containsBlanks" dxfId="6" priority="7">
      <formula>LEN(TRIM(I17))=0</formula>
    </cfRule>
  </conditionalFormatting>
  <conditionalFormatting sqref="I18">
    <cfRule type="containsBlanks" dxfId="5" priority="6">
      <formula>LEN(TRIM(I18))=0</formula>
    </cfRule>
  </conditionalFormatting>
  <conditionalFormatting sqref="I19">
    <cfRule type="containsBlanks" dxfId="4" priority="5">
      <formula>LEN(TRIM(I19))=0</formula>
    </cfRule>
  </conditionalFormatting>
  <conditionalFormatting sqref="I20">
    <cfRule type="containsBlanks" dxfId="3" priority="4">
      <formula>LEN(TRIM(I20))=0</formula>
    </cfRule>
  </conditionalFormatting>
  <conditionalFormatting sqref="I21">
    <cfRule type="containsBlanks" dxfId="2" priority="3">
      <formula>LEN(TRIM(I21))=0</formula>
    </cfRule>
  </conditionalFormatting>
  <conditionalFormatting sqref="I22">
    <cfRule type="containsBlanks" dxfId="1" priority="2">
      <formula>LEN(TRIM(I22))=0</formula>
    </cfRule>
  </conditionalFormatting>
  <conditionalFormatting sqref="I5:J5">
    <cfRule type="containsBlanks" dxfId="0" priority="1">
      <formula>LEN(TRIM(I5))=0</formula>
    </cfRule>
  </conditionalFormatting>
  <dataValidations count="1">
    <dataValidation type="list" allowBlank="1" showInputMessage="1" showErrorMessage="1" sqref="K9:K22" xr:uid="{8392A829-4265-4233-A093-F26F7FB65A64}">
      <formula1>"有,無"</formula1>
    </dataValidation>
  </dataValidations>
  <printOptions horizontalCentered="1"/>
  <pageMargins left="0.59055118110236215" right="0.59055118110236215" top="0.59055118110236215" bottom="0.59055118110236215" header="0.39370078740157483" footer="0.27559055118110237"/>
  <pageSetup paperSize="9" scale="54"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31941E7-DBDC-421E-82FA-8317E934C891}">
          <x14:formula1>
            <xm:f>'(参考)宿泊料等'!$I$2:$I$15</xm:f>
          </x14:formula1>
          <xm:sqref>I9:I22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tabColor theme="0" tint="-0.499984740745262"/>
    <pageSetUpPr fitToPage="1"/>
  </sheetPr>
  <dimension ref="A1:L25"/>
  <sheetViews>
    <sheetView view="pageBreakPreview" zoomScaleNormal="100" zoomScaleSheetLayoutView="100" workbookViewId="0">
      <selection activeCell="K17" sqref="K17"/>
    </sheetView>
  </sheetViews>
  <sheetFormatPr defaultColWidth="9" defaultRowHeight="18.75"/>
  <cols>
    <col min="1" max="1" width="9" style="2" bestFit="1" customWidth="1"/>
    <col min="2" max="2" width="25.42578125" style="2" bestFit="1" customWidth="1"/>
    <col min="3" max="3" width="5.28515625" style="10" bestFit="1" customWidth="1"/>
    <col min="4" max="5" width="7.140625" style="2" bestFit="1" customWidth="1"/>
    <col min="6" max="8" width="6.140625" style="2" bestFit="1" customWidth="1"/>
    <col min="9" max="9" width="13" style="2" bestFit="1" customWidth="1"/>
    <col min="10" max="16384" width="9" style="2"/>
  </cols>
  <sheetData>
    <row r="1" spans="1:12">
      <c r="A1" s="187" t="s">
        <v>90</v>
      </c>
      <c r="B1" s="187" t="s">
        <v>91</v>
      </c>
      <c r="C1" s="187" t="s">
        <v>92</v>
      </c>
      <c r="D1" s="186" t="s">
        <v>93</v>
      </c>
      <c r="E1" s="186"/>
      <c r="F1" s="186" t="s">
        <v>94</v>
      </c>
      <c r="G1" s="186"/>
      <c r="H1" s="186"/>
      <c r="I1" s="1" t="s">
        <v>95</v>
      </c>
    </row>
    <row r="2" spans="1:12">
      <c r="A2" s="187"/>
      <c r="B2" s="187"/>
      <c r="C2" s="187"/>
      <c r="D2" s="1" t="s">
        <v>95</v>
      </c>
      <c r="E2" s="1" t="s">
        <v>96</v>
      </c>
      <c r="F2" s="1" t="s">
        <v>79</v>
      </c>
      <c r="G2" s="1" t="s">
        <v>71</v>
      </c>
      <c r="H2" s="1" t="s">
        <v>97</v>
      </c>
      <c r="I2" s="1" t="s">
        <v>98</v>
      </c>
    </row>
    <row r="3" spans="1:12">
      <c r="A3" s="187" t="s">
        <v>99</v>
      </c>
      <c r="B3" s="3" t="s">
        <v>100</v>
      </c>
      <c r="C3" s="1" t="s">
        <v>101</v>
      </c>
      <c r="D3" s="4">
        <v>14800</v>
      </c>
      <c r="E3" s="4">
        <v>13300</v>
      </c>
      <c r="F3" s="4">
        <f>G3+H3</f>
        <v>3000</v>
      </c>
      <c r="G3" s="4">
        <v>2000</v>
      </c>
      <c r="H3" s="4">
        <v>1000</v>
      </c>
      <c r="I3" s="1" t="s">
        <v>102</v>
      </c>
      <c r="J3" s="5"/>
      <c r="K3" s="6"/>
      <c r="L3" s="5"/>
    </row>
    <row r="4" spans="1:12">
      <c r="A4" s="187"/>
      <c r="B4" s="3" t="s">
        <v>103</v>
      </c>
      <c r="C4" s="1" t="s">
        <v>101</v>
      </c>
      <c r="D4" s="4">
        <v>14800</v>
      </c>
      <c r="E4" s="4">
        <v>13300</v>
      </c>
      <c r="F4" s="4">
        <f t="shared" ref="F4:F25" si="0">G4+H4</f>
        <v>3000</v>
      </c>
      <c r="G4" s="4">
        <v>2000</v>
      </c>
      <c r="H4" s="4">
        <v>1000</v>
      </c>
      <c r="I4" s="1" t="s">
        <v>104</v>
      </c>
      <c r="J4" s="5"/>
      <c r="K4" s="6"/>
      <c r="L4" s="5"/>
    </row>
    <row r="5" spans="1:12">
      <c r="A5" s="187"/>
      <c r="B5" s="3" t="s">
        <v>105</v>
      </c>
      <c r="C5" s="1" t="s">
        <v>101</v>
      </c>
      <c r="D5" s="4">
        <v>14800</v>
      </c>
      <c r="E5" s="4">
        <v>13300</v>
      </c>
      <c r="F5" s="4">
        <f t="shared" si="0"/>
        <v>3000</v>
      </c>
      <c r="G5" s="4">
        <v>2000</v>
      </c>
      <c r="H5" s="4">
        <v>1000</v>
      </c>
      <c r="I5" s="1" t="s">
        <v>106</v>
      </c>
      <c r="J5" s="5"/>
      <c r="K5" s="6"/>
      <c r="L5" s="5"/>
    </row>
    <row r="6" spans="1:12">
      <c r="A6" s="187"/>
      <c r="B6" s="3" t="s">
        <v>107</v>
      </c>
      <c r="C6" s="1" t="s">
        <v>101</v>
      </c>
      <c r="D6" s="4">
        <v>14800</v>
      </c>
      <c r="E6" s="4">
        <v>13300</v>
      </c>
      <c r="F6" s="4">
        <f t="shared" si="0"/>
        <v>3000</v>
      </c>
      <c r="G6" s="4">
        <v>2000</v>
      </c>
      <c r="H6" s="4">
        <v>1000</v>
      </c>
      <c r="I6" s="1" t="s">
        <v>108</v>
      </c>
      <c r="J6" s="5"/>
      <c r="K6" s="6"/>
      <c r="L6" s="5"/>
    </row>
    <row r="7" spans="1:12">
      <c r="A7" s="187"/>
      <c r="B7" s="3" t="s">
        <v>109</v>
      </c>
      <c r="C7" s="1" t="s">
        <v>101</v>
      </c>
      <c r="D7" s="4">
        <v>14800</v>
      </c>
      <c r="E7" s="4">
        <v>13300</v>
      </c>
      <c r="F7" s="4">
        <f t="shared" si="0"/>
        <v>3000</v>
      </c>
      <c r="G7" s="4">
        <v>2000</v>
      </c>
      <c r="H7" s="4">
        <v>1000</v>
      </c>
      <c r="I7" s="1" t="s">
        <v>110</v>
      </c>
      <c r="J7" s="5"/>
      <c r="K7" s="6"/>
      <c r="L7" s="5"/>
    </row>
    <row r="8" spans="1:12">
      <c r="A8" s="187"/>
      <c r="B8" s="3" t="s">
        <v>111</v>
      </c>
      <c r="C8" s="1" t="s">
        <v>101</v>
      </c>
      <c r="D8" s="4">
        <v>14800</v>
      </c>
      <c r="E8" s="4">
        <v>13300</v>
      </c>
      <c r="F8" s="4">
        <f t="shared" si="0"/>
        <v>3000</v>
      </c>
      <c r="G8" s="4">
        <v>2000</v>
      </c>
      <c r="H8" s="4">
        <v>1000</v>
      </c>
      <c r="I8" s="1" t="s">
        <v>112</v>
      </c>
      <c r="J8" s="5"/>
      <c r="K8" s="6"/>
      <c r="L8" s="5"/>
    </row>
    <row r="9" spans="1:12">
      <c r="A9" s="188" t="s">
        <v>113</v>
      </c>
      <c r="B9" s="7" t="s">
        <v>114</v>
      </c>
      <c r="C9" s="8" t="s">
        <v>115</v>
      </c>
      <c r="D9" s="9">
        <v>13100</v>
      </c>
      <c r="E9" s="9">
        <v>11800</v>
      </c>
      <c r="F9" s="9">
        <f t="shared" si="0"/>
        <v>2600</v>
      </c>
      <c r="G9" s="9">
        <v>1700</v>
      </c>
      <c r="H9" s="9">
        <v>900</v>
      </c>
      <c r="I9" s="1" t="s">
        <v>116</v>
      </c>
      <c r="J9" s="5"/>
      <c r="K9" s="6"/>
      <c r="L9" s="5"/>
    </row>
    <row r="10" spans="1:12">
      <c r="A10" s="188"/>
      <c r="B10" s="7" t="s">
        <v>117</v>
      </c>
      <c r="C10" s="8" t="s">
        <v>115</v>
      </c>
      <c r="D10" s="9">
        <v>13100</v>
      </c>
      <c r="E10" s="9">
        <v>11800</v>
      </c>
      <c r="F10" s="9">
        <f t="shared" si="0"/>
        <v>2600</v>
      </c>
      <c r="G10" s="9">
        <v>1700</v>
      </c>
      <c r="H10" s="9">
        <v>900</v>
      </c>
      <c r="I10" s="1" t="s">
        <v>118</v>
      </c>
      <c r="J10" s="5"/>
      <c r="K10" s="6"/>
      <c r="L10" s="5"/>
    </row>
    <row r="11" spans="1:12">
      <c r="A11" s="188"/>
      <c r="B11" s="7" t="s">
        <v>119</v>
      </c>
      <c r="C11" s="8" t="s">
        <v>115</v>
      </c>
      <c r="D11" s="9">
        <v>13100</v>
      </c>
      <c r="E11" s="9">
        <v>11800</v>
      </c>
      <c r="F11" s="9">
        <f t="shared" si="0"/>
        <v>2600</v>
      </c>
      <c r="G11" s="9">
        <v>1700</v>
      </c>
      <c r="H11" s="9">
        <v>900</v>
      </c>
      <c r="I11" s="1" t="s">
        <v>120</v>
      </c>
      <c r="J11" s="5"/>
      <c r="K11" s="6"/>
      <c r="L11" s="5"/>
    </row>
    <row r="12" spans="1:12">
      <c r="A12" s="188"/>
      <c r="B12" s="7" t="s">
        <v>121</v>
      </c>
      <c r="C12" s="8" t="s">
        <v>115</v>
      </c>
      <c r="D12" s="9">
        <v>13100</v>
      </c>
      <c r="E12" s="9">
        <v>11800</v>
      </c>
      <c r="F12" s="9">
        <f t="shared" si="0"/>
        <v>2600</v>
      </c>
      <c r="G12" s="9">
        <v>1700</v>
      </c>
      <c r="H12" s="9">
        <v>900</v>
      </c>
      <c r="I12" s="1" t="s">
        <v>122</v>
      </c>
      <c r="J12" s="5"/>
      <c r="K12" s="6"/>
      <c r="L12" s="5"/>
    </row>
    <row r="13" spans="1:12">
      <c r="A13" s="188"/>
      <c r="B13" s="7" t="s">
        <v>123</v>
      </c>
      <c r="C13" s="8" t="s">
        <v>115</v>
      </c>
      <c r="D13" s="9">
        <v>13100</v>
      </c>
      <c r="E13" s="9">
        <v>11800</v>
      </c>
      <c r="F13" s="9">
        <f t="shared" si="0"/>
        <v>2600</v>
      </c>
      <c r="G13" s="9">
        <v>1700</v>
      </c>
      <c r="H13" s="9">
        <v>900</v>
      </c>
      <c r="I13" s="1" t="s">
        <v>124</v>
      </c>
      <c r="J13" s="5"/>
      <c r="K13" s="6"/>
      <c r="L13" s="5"/>
    </row>
    <row r="14" spans="1:12">
      <c r="A14" s="188"/>
      <c r="B14" s="7" t="s">
        <v>125</v>
      </c>
      <c r="C14" s="8" t="s">
        <v>115</v>
      </c>
      <c r="D14" s="9">
        <v>13100</v>
      </c>
      <c r="E14" s="9">
        <v>11800</v>
      </c>
      <c r="F14" s="9">
        <f t="shared" si="0"/>
        <v>2600</v>
      </c>
      <c r="G14" s="9">
        <v>1700</v>
      </c>
      <c r="H14" s="9">
        <v>900</v>
      </c>
      <c r="I14" s="1" t="s">
        <v>126</v>
      </c>
      <c r="J14" s="5"/>
      <c r="K14" s="6"/>
      <c r="L14" s="5"/>
    </row>
    <row r="15" spans="1:12">
      <c r="A15" s="188"/>
      <c r="B15" s="7" t="s">
        <v>127</v>
      </c>
      <c r="C15" s="8" t="s">
        <v>115</v>
      </c>
      <c r="D15" s="9">
        <v>13100</v>
      </c>
      <c r="E15" s="9">
        <v>11800</v>
      </c>
      <c r="F15" s="9">
        <f t="shared" si="0"/>
        <v>2600</v>
      </c>
      <c r="G15" s="9">
        <v>1700</v>
      </c>
      <c r="H15" s="9">
        <v>900</v>
      </c>
      <c r="I15" s="11" t="s">
        <v>128</v>
      </c>
      <c r="J15" s="5"/>
      <c r="K15" s="6"/>
      <c r="L15" s="5"/>
    </row>
    <row r="16" spans="1:12">
      <c r="A16" s="189" t="s">
        <v>129</v>
      </c>
      <c r="B16" s="3" t="s">
        <v>130</v>
      </c>
      <c r="C16" s="1" t="s">
        <v>131</v>
      </c>
      <c r="D16" s="4">
        <v>10900</v>
      </c>
      <c r="E16" s="4">
        <v>9800</v>
      </c>
      <c r="F16" s="4">
        <f t="shared" si="0"/>
        <v>2200</v>
      </c>
      <c r="G16" s="4">
        <v>1500</v>
      </c>
      <c r="H16" s="4">
        <v>700</v>
      </c>
      <c r="J16" s="5"/>
      <c r="K16" s="6"/>
      <c r="L16" s="5"/>
    </row>
    <row r="17" spans="1:12">
      <c r="A17" s="187"/>
      <c r="B17" s="3" t="s">
        <v>132</v>
      </c>
      <c r="C17" s="1" t="s">
        <v>131</v>
      </c>
      <c r="D17" s="4">
        <v>10900</v>
      </c>
      <c r="E17" s="4">
        <v>9800</v>
      </c>
      <c r="F17" s="4">
        <f t="shared" si="0"/>
        <v>2200</v>
      </c>
      <c r="G17" s="4">
        <v>1500</v>
      </c>
      <c r="H17" s="4">
        <v>700</v>
      </c>
      <c r="J17" s="5"/>
      <c r="K17" s="6"/>
      <c r="L17" s="5"/>
    </row>
    <row r="18" spans="1:12">
      <c r="A18" s="187"/>
      <c r="B18" s="3" t="s">
        <v>21</v>
      </c>
      <c r="C18" s="1" t="s">
        <v>131</v>
      </c>
      <c r="D18" s="4">
        <v>10900</v>
      </c>
      <c r="E18" s="4">
        <v>9800</v>
      </c>
      <c r="F18" s="4">
        <f t="shared" si="0"/>
        <v>2200</v>
      </c>
      <c r="G18" s="4">
        <v>1500</v>
      </c>
      <c r="H18" s="4">
        <v>700</v>
      </c>
      <c r="J18" s="5"/>
      <c r="K18" s="6"/>
      <c r="L18" s="5"/>
    </row>
    <row r="19" spans="1:12">
      <c r="A19" s="187"/>
      <c r="B19" s="3" t="s">
        <v>133</v>
      </c>
      <c r="C19" s="1" t="s">
        <v>131</v>
      </c>
      <c r="D19" s="4">
        <v>10900</v>
      </c>
      <c r="E19" s="4">
        <v>9800</v>
      </c>
      <c r="F19" s="4">
        <f t="shared" si="0"/>
        <v>2200</v>
      </c>
      <c r="G19" s="4">
        <v>1500</v>
      </c>
      <c r="H19" s="4">
        <v>700</v>
      </c>
      <c r="J19" s="5"/>
      <c r="K19" s="6"/>
      <c r="L19" s="5"/>
    </row>
    <row r="20" spans="1:12">
      <c r="A20" s="187"/>
      <c r="B20" s="3" t="s">
        <v>134</v>
      </c>
      <c r="C20" s="1" t="s">
        <v>131</v>
      </c>
      <c r="D20" s="4">
        <v>10900</v>
      </c>
      <c r="E20" s="4">
        <v>9800</v>
      </c>
      <c r="F20" s="4">
        <f t="shared" si="0"/>
        <v>2200</v>
      </c>
      <c r="G20" s="4">
        <v>1500</v>
      </c>
      <c r="H20" s="4">
        <v>700</v>
      </c>
      <c r="J20" s="5"/>
      <c r="K20" s="6"/>
      <c r="L20" s="5"/>
    </row>
    <row r="21" spans="1:12">
      <c r="A21" s="187"/>
      <c r="B21" s="3" t="s">
        <v>135</v>
      </c>
      <c r="C21" s="1" t="s">
        <v>131</v>
      </c>
      <c r="D21" s="4">
        <v>10900</v>
      </c>
      <c r="E21" s="4">
        <v>9800</v>
      </c>
      <c r="F21" s="4">
        <f t="shared" si="0"/>
        <v>2200</v>
      </c>
      <c r="G21" s="4">
        <v>1500</v>
      </c>
      <c r="H21" s="4">
        <v>700</v>
      </c>
      <c r="J21" s="5"/>
      <c r="K21" s="6"/>
      <c r="L21" s="5"/>
    </row>
    <row r="22" spans="1:12">
      <c r="A22" s="188" t="s">
        <v>136</v>
      </c>
      <c r="B22" s="7" t="s">
        <v>137</v>
      </c>
      <c r="C22" s="8" t="s">
        <v>138</v>
      </c>
      <c r="D22" s="9">
        <v>8700</v>
      </c>
      <c r="E22" s="9">
        <v>7800</v>
      </c>
      <c r="F22" s="9">
        <f t="shared" si="0"/>
        <v>1700</v>
      </c>
      <c r="G22" s="9">
        <v>1100</v>
      </c>
      <c r="H22" s="9">
        <v>600</v>
      </c>
      <c r="J22" s="5"/>
      <c r="K22" s="6"/>
      <c r="L22" s="5"/>
    </row>
    <row r="23" spans="1:12">
      <c r="A23" s="188"/>
      <c r="B23" s="7" t="s">
        <v>139</v>
      </c>
      <c r="C23" s="8" t="s">
        <v>138</v>
      </c>
      <c r="D23" s="9">
        <v>8700</v>
      </c>
      <c r="E23" s="9">
        <v>7800</v>
      </c>
      <c r="F23" s="9">
        <f t="shared" ref="F23" si="1">G23+H23</f>
        <v>1700</v>
      </c>
      <c r="G23" s="9">
        <v>1100</v>
      </c>
      <c r="H23" s="9">
        <v>600</v>
      </c>
      <c r="J23" s="5"/>
      <c r="K23" s="6"/>
      <c r="L23" s="5"/>
    </row>
    <row r="24" spans="1:12">
      <c r="A24" s="188"/>
      <c r="B24" s="7" t="s">
        <v>140</v>
      </c>
      <c r="C24" s="8" t="s">
        <v>138</v>
      </c>
      <c r="D24" s="9">
        <v>8700</v>
      </c>
      <c r="E24" s="9">
        <v>7800</v>
      </c>
      <c r="F24" s="9">
        <f t="shared" si="0"/>
        <v>1700</v>
      </c>
      <c r="G24" s="9">
        <v>1100</v>
      </c>
      <c r="H24" s="9">
        <v>600</v>
      </c>
      <c r="J24" s="5"/>
      <c r="K24" s="6"/>
      <c r="L24" s="5"/>
    </row>
    <row r="25" spans="1:12">
      <c r="A25" s="188"/>
      <c r="B25" s="7" t="s">
        <v>141</v>
      </c>
      <c r="C25" s="8" t="s">
        <v>138</v>
      </c>
      <c r="D25" s="9">
        <v>8700</v>
      </c>
      <c r="E25" s="9">
        <v>7800</v>
      </c>
      <c r="F25" s="9">
        <f t="shared" si="0"/>
        <v>1700</v>
      </c>
      <c r="G25" s="9">
        <v>1100</v>
      </c>
      <c r="H25" s="9">
        <v>600</v>
      </c>
      <c r="J25" s="5"/>
      <c r="K25" s="6"/>
      <c r="L25" s="5"/>
    </row>
  </sheetData>
  <sheetProtection sheet="1" selectLockedCells="1"/>
  <mergeCells count="9">
    <mergeCell ref="F1:H1"/>
    <mergeCell ref="A1:A2"/>
    <mergeCell ref="B1:B2"/>
    <mergeCell ref="C1:C2"/>
    <mergeCell ref="A22:A25"/>
    <mergeCell ref="D1:E1"/>
    <mergeCell ref="A3:A8"/>
    <mergeCell ref="A9:A15"/>
    <mergeCell ref="A16:A21"/>
  </mergeCells>
  <phoneticPr fontId="4"/>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2014-01-15T10:06:00Z</dcterms:created>
  <dcterms:modified xsi:type="dcterms:W3CDTF">2024-12-19T04:09:09Z</dcterms:modified>
  <cp:category/>
  <cp:contentStatus/>
</cp:coreProperties>
</file>