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0515_短期入所修正\0516\"/>
    </mc:Choice>
  </mc:AlternateContent>
  <xr:revisionPtr revIDLastSave="0" documentId="13_ncr:1_{5B387F59-5DAD-445A-9143-7805739661F6}" xr6:coauthVersionLast="47" xr6:coauthVersionMax="47" xr10:uidLastSave="{00000000-0000-0000-0000-000000000000}"/>
  <bookViews>
    <workbookView xWindow="0" yWindow="0" windowWidth="20490" windowHeight="6705" tabRatio="725" firstSheet="1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見本!$A$1:$BC$67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入力シート!$A$1:$BC$67</definedName>
    <definedName name="_xlnm.Print_Area" localSheetId="3">別紙!$B$1:$BB$42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5" l="1"/>
  <c r="N54" i="15"/>
  <c r="V53" i="15"/>
  <c r="V52" i="15"/>
  <c r="V51" i="15"/>
  <c r="V54" i="15" s="1"/>
  <c r="AP44" i="15"/>
  <c r="V52" i="13"/>
  <c r="V53" i="13"/>
  <c r="V51" i="13"/>
  <c r="R54" i="13"/>
  <c r="D13" i="1"/>
  <c r="Q13" i="1" s="1"/>
  <c r="D12" i="1"/>
  <c r="Q12" i="1" s="1"/>
  <c r="D11" i="1"/>
  <c r="Q11" i="1" s="1"/>
  <c r="U13" i="1" l="1"/>
  <c r="M13" i="1" s="1"/>
  <c r="U12" i="1"/>
  <c r="M12" i="1" s="1"/>
  <c r="U11" i="1"/>
  <c r="M11" i="1" s="1"/>
  <c r="AP44" i="13"/>
  <c r="N54" i="13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N37" i="15" s="1"/>
  <c r="V54" i="13" l="1"/>
  <c r="AA30" i="15"/>
  <c r="AZ22" i="1" l="1"/>
  <c r="AU22" i="1"/>
  <c r="AP22" i="1"/>
  <c r="U14" i="11"/>
  <c r="U12" i="11"/>
  <c r="U11" i="11"/>
  <c r="T11" i="14"/>
  <c r="T9" i="14"/>
  <c r="T8" i="14"/>
  <c r="Z3" i="14"/>
  <c r="Z2" i="14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P42" i="1"/>
  <c r="AK42" i="1"/>
  <c r="AC42" i="1"/>
  <c r="X42" i="1"/>
  <c r="S42" i="1"/>
  <c r="K42" i="1"/>
  <c r="AP41" i="1"/>
  <c r="AK41" i="1"/>
  <c r="AC41" i="1"/>
  <c r="X41" i="1"/>
  <c r="S41" i="1"/>
  <c r="K41" i="1"/>
  <c r="K39" i="1"/>
  <c r="K38" i="1"/>
  <c r="D22" i="1"/>
  <c r="AF16" i="1"/>
  <c r="Q30" i="1" s="1"/>
  <c r="AB16" i="1"/>
  <c r="Q29" i="1" s="1"/>
  <c r="D14" i="1"/>
  <c r="D10" i="1"/>
  <c r="C37" i="13"/>
  <c r="P21" i="1" s="1"/>
  <c r="N36" i="13"/>
  <c r="N35" i="13"/>
  <c r="AF34" i="13"/>
  <c r="AS21" i="1" s="1"/>
  <c r="N34" i="13"/>
  <c r="N33" i="13"/>
  <c r="AA32" i="13"/>
  <c r="X32" i="13"/>
  <c r="N32" i="13"/>
  <c r="X31" i="13"/>
  <c r="U22" i="1" s="1"/>
  <c r="N31" i="13"/>
  <c r="X30" i="13"/>
  <c r="P22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Q14" i="1" l="1"/>
  <c r="V14" i="1"/>
  <c r="U14" i="1" s="1"/>
  <c r="AA31" i="13"/>
  <c r="AF22" i="1" s="1"/>
  <c r="AJ10" i="1"/>
  <c r="AA30" i="13"/>
  <c r="AA22" i="1" s="1"/>
  <c r="N37" i="13"/>
  <c r="AA21" i="1" s="1"/>
  <c r="M14" i="1"/>
  <c r="M16" i="1" l="1"/>
  <c r="X16" i="1" s="1"/>
  <c r="O30" i="14" l="1"/>
  <c r="O28" i="14"/>
  <c r="Q28" i="1" l="1"/>
  <c r="Q34" i="1" s="1"/>
  <c r="Q26" i="11"/>
  <c r="AL32" i="1"/>
  <c r="AL34" i="1" s="1"/>
  <c r="O29" i="14"/>
  <c r="AS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603192E0-CA09-494A-8585-31AE392F42C0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F755C50E-6553-47EC-B3A5-B1BA7849C668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T11" authorId="0" shapeId="0" xr:uid="{8E4186BF-DE4E-4A01-AE88-6CB8C781D4A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55F1944D-7254-4A72-9A48-26E84CA68D5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B40B7F72-9238-470C-9683-9471A5A1435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V45" authorId="0" shapeId="0" xr:uid="{30392E62-5936-48A9-84D5-4B81330F043C}">
      <text>
        <r>
          <rPr>
            <b/>
            <sz val="9"/>
            <color indexed="81"/>
            <rFont val="游ゴシック"/>
            <family val="3"/>
            <charset val="128"/>
          </rPr>
          <t>上記にご入力いただいた手交（郵送）日毎にプラン作成に携わった職員の役職をご選択ください。</t>
        </r>
      </text>
    </comment>
    <comment ref="C59" authorId="0" shapeId="0" xr:uid="{02B9148E-7CE1-4A02-B275-E4017031DA4E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0" authorId="0" shapeId="0" xr:uid="{5EC724CB-4FF0-462D-BE3D-DBB87A267848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61" authorId="0" shapeId="0" xr:uid="{7A512EF2-BC0A-4C11-BF4C-EC6724E75F91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5" authorId="0" shapeId="0" xr:uid="{96288637-6C1B-4F23-A34D-42E9C1A0A54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T11" authorId="0" shapeId="0" xr:uid="{C090ECFA-122E-4C11-A85C-75E12D6B636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U34" authorId="1" shapeId="0" xr:uid="{209254C2-3AE9-43AA-925E-4AE628255D6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<sst xmlns="http://schemas.openxmlformats.org/spreadsheetml/2006/main" count="353" uniqueCount="200">
  <si>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</si>
  <si>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</si>
  <si>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</si>
  <si>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</si>
  <si>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</si>
  <si>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</si>
  <si>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</si>
  <si>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</si>
  <si>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</si>
  <si>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</si>
  <si>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</si>
  <si>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</si>
  <si>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</si>
  <si>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</si>
  <si>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</si>
  <si>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</si>
  <si>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</si>
  <si>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</si>
  <si>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</si>
  <si>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</si>
  <si>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</si>
  <si>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</si>
  <si>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</si>
  <si>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</si>
  <si>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</si>
  <si>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</si>
  <si>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</si>
  <si>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</si>
  <si>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</si>
  <si>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</si>
  <si>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</si>
  <si>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</si>
  <si>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</si>
  <si>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</si>
  <si>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</si>
  <si>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</si>
  <si>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</si>
  <si>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</si>
  <si>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</si>
  <si>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</si>
  <si>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</si>
  <si>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</si>
  <si>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</si>
  <si>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</si>
  <si>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</si>
  <si>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</si>
  <si>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</si>
  <si>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</si>
  <si>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</si>
  <si>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</si>
  <si>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</si>
  <si>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</si>
  <si>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</si>
  <si>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</si>
  <si>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</si>
  <si>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</si>
  <si>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</si>
  <si>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</si>
  <si>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④短期入所プラン作成費</t>
  </si>
  <si>
    <t>実施内容</t>
    <rPh sb="0" eb="2">
      <t>ジッシ</t>
    </rPh>
    <rPh sb="2" eb="4">
      <t>ナイヨウ</t>
    </rPh>
    <phoneticPr fontId="2"/>
  </si>
  <si>
    <t>プラン作成件数</t>
    <rPh sb="3" eb="5">
      <t>サクセイ</t>
    </rPh>
    <rPh sb="5" eb="7">
      <t>ケンスウ</t>
    </rPh>
    <phoneticPr fontId="2"/>
  </si>
  <si>
    <t>単位</t>
    <rPh sb="0" eb="2">
      <t>タンイ</t>
    </rPh>
    <phoneticPr fontId="2"/>
  </si>
  <si>
    <t>入所計画表手交(郵送)日</t>
    <rPh sb="2" eb="5">
      <t>ケイカクヒョウ</t>
    </rPh>
    <rPh sb="5" eb="7">
      <t>シュコウ</t>
    </rPh>
    <rPh sb="8" eb="10">
      <t>ユウソウ</t>
    </rPh>
    <rPh sb="11" eb="12">
      <t>ヒ</t>
    </rPh>
    <phoneticPr fontId="2"/>
  </si>
  <si>
    <t>実施年月</t>
    <rPh sb="0" eb="2">
      <t>ジッシ</t>
    </rPh>
    <rPh sb="2" eb="4">
      <t>ネンゲツ</t>
    </rPh>
    <phoneticPr fontId="2"/>
  </si>
  <si>
    <t>短期入所プラン作成及び配布</t>
    <phoneticPr fontId="2"/>
  </si>
  <si>
    <t>件</t>
    <rPh sb="0" eb="1">
      <t>ケン</t>
    </rPh>
    <phoneticPr fontId="2"/>
  </si>
  <si>
    <t>参加者の役職</t>
    <rPh sb="0" eb="3">
      <t>サンカシャ</t>
    </rPh>
    <rPh sb="4" eb="6">
      <t>ヤクショク</t>
    </rPh>
    <phoneticPr fontId="2"/>
  </si>
  <si>
    <t>医師</t>
  </si>
  <si>
    <t>看護師等</t>
  </si>
  <si>
    <t>ＭＳＷ等</t>
  </si>
  <si>
    <t>役職</t>
    <rPh sb="0" eb="2">
      <t>ヤクショク</t>
    </rPh>
    <phoneticPr fontId="2"/>
  </si>
  <si>
    <t>作成件数</t>
    <rPh sb="0" eb="2">
      <t>サクセイ</t>
    </rPh>
    <rPh sb="2" eb="4">
      <t>ケンスウ</t>
    </rPh>
    <phoneticPr fontId="2"/>
  </si>
  <si>
    <t>訪問回数</t>
    <rPh sb="0" eb="4">
      <t>ホウモンカイスウ</t>
    </rPh>
    <phoneticPr fontId="2"/>
  </si>
  <si>
    <t>補助対象経費</t>
    <rPh sb="0" eb="4">
      <t>ホジョタイショウ</t>
    </rPh>
    <rPh sb="4" eb="6">
      <t>ケイヒ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</si>
  <si>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</si>
  <si>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</si>
  <si>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</si>
  <si>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</si>
  <si>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</si>
  <si>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</si>
  <si>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</si>
  <si>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</si>
  <si>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</si>
  <si>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</si>
  <si>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</si>
  <si>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</si>
  <si>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</si>
  <si>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</si>
  <si>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</si>
  <si>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</si>
  <si>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</si>
  <si>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</si>
  <si>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</si>
  <si>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</si>
  <si>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</si>
  <si>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</si>
  <si>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</si>
  <si>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</si>
  <si>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</si>
  <si>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</si>
  <si>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</si>
  <si>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</si>
  <si>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</si>
  <si>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</si>
  <si>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</si>
  <si>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</si>
  <si>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</si>
  <si>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</si>
  <si>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(様式第１の２)</t>
  </si>
  <si>
    <t>株式会社博報堂プロダクツ</t>
    <phoneticPr fontId="2"/>
  </si>
  <si>
    <t>代表取締役社長　岸　直彦　殿</t>
  </si>
  <si>
    <t>施設名</t>
    <phoneticPr fontId="2"/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</si>
  <si>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</si>
  <si>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</si>
  <si>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</si>
  <si>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</si>
  <si>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</si>
  <si>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</si>
  <si>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</si>
  <si>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</si>
  <si>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</si>
  <si>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</si>
  <si>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</si>
  <si>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</si>
  <si>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</si>
  <si>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</si>
  <si>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</si>
  <si>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</si>
  <si>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</si>
  <si>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</si>
  <si>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</si>
  <si>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</si>
  <si>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</si>
  <si>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</si>
  <si>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令和６年度自動車事故被害者支援体制等整備事業（短期入所協力事業（短期入所プラン作成費））実施・経費報告書兼収支計算書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36">
      <t>タンキニュウショ</t>
    </rPh>
    <rPh sb="39" eb="42">
      <t>サクセイヒ</t>
    </rPh>
    <rPh sb="52" eb="53">
      <t>ケン</t>
    </rPh>
    <rPh sb="53" eb="55">
      <t>シュウシ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</si>
  <si>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</si>
  <si>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</si>
  <si>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</si>
  <si>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</si>
  <si>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</si>
  <si>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</si>
  <si>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</si>
  <si>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</si>
  <si>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</si>
  <si>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</si>
  <si>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</si>
  <si>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④短期入所プラン作成費</t>
    <rPh sb="3" eb="5">
      <t>ニュウショ</t>
    </rPh>
    <phoneticPr fontId="2"/>
  </si>
  <si>
    <t>「短期入所の入所計画表（短期入所プラン）のとおり」</t>
    <rPh sb="3" eb="5">
      <t>ニュウショ</t>
    </rPh>
    <rPh sb="6" eb="8">
      <t>ニュウショ</t>
    </rPh>
    <rPh sb="14" eb="16">
      <t>ニュウショ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</si>
  <si>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</si>
  <si>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</si>
  <si>
    <t>短期入所受入期間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</si>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</sst>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件&quot;"/>
    <numFmt numFmtId="177" formatCode="#,##0&quot;円&quot;"/>
    <numFmt numFmtId="178" formatCode="[$-411]ggge&quot;年&quot;m&quot;月&quot;d&quot;日&quot;;\-;\-;@"/>
    <numFmt numFmtId="179" formatCode="ggge&quot;年&quot;m&quot;月&quot;"/>
    <numFmt numFmtId="180" formatCode="gggyy&quot;年&quot;m&quot;月&quot;d&quot;日&quot;"/>
    <numFmt numFmtId="181" formatCode="gyy\.m\.d"/>
  </numFmts>
  <fonts count="26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180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justify" wrapText="1"/>
    </xf>
    <xf numFmtId="177" fontId="12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4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5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178" fontId="12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180" fontId="16" fillId="0" borderId="0" xfId="0" applyNumberFormat="1" applyFont="1" applyAlignment="1">
      <alignment vertical="center" shrinkToFit="1"/>
    </xf>
    <xf numFmtId="38" fontId="12" fillId="0" borderId="0" xfId="2" applyFont="1" applyFill="1" applyBorder="1" applyAlignment="1" applyProtection="1">
      <alignment horizontal="right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3" fillId="0" borderId="24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49" fontId="23" fillId="0" borderId="30" xfId="3" applyNumberForma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wrapText="1"/>
    </xf>
    <xf numFmtId="42" fontId="8" fillId="2" borderId="6" xfId="0" applyNumberFormat="1" applyFont="1" applyFill="1" applyBorder="1" applyAlignment="1">
      <alignment horizontal="center" vertical="center" wrapText="1"/>
    </xf>
    <xf numFmtId="42" fontId="8" fillId="2" borderId="1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3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17" xfId="0" applyNumberFormat="1" applyFont="1" applyFill="1" applyBorder="1" applyAlignment="1">
      <alignment horizontal="center" vertical="center"/>
    </xf>
    <xf numFmtId="42" fontId="8" fillId="2" borderId="82" xfId="0" applyNumberFormat="1" applyFont="1" applyFill="1" applyBorder="1" applyAlignment="1">
      <alignment horizontal="center" vertical="center"/>
    </xf>
    <xf numFmtId="42" fontId="8" fillId="2" borderId="83" xfId="0" applyNumberFormat="1" applyFont="1" applyFill="1" applyBorder="1" applyAlignment="1">
      <alignment horizontal="center" vertical="center"/>
    </xf>
    <xf numFmtId="42" fontId="8" fillId="2" borderId="84" xfId="0" applyNumberFormat="1" applyFont="1" applyFill="1" applyBorder="1" applyAlignment="1">
      <alignment horizontal="center" vertical="center"/>
    </xf>
    <xf numFmtId="42" fontId="8" fillId="2" borderId="81" xfId="0" applyNumberFormat="1" applyFont="1" applyFill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81" fontId="6" fillId="0" borderId="1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horizontal="center" vertical="center" shrinkToFit="1"/>
    </xf>
    <xf numFmtId="178" fontId="10" fillId="0" borderId="17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 shrinkToFit="1"/>
    </xf>
    <xf numFmtId="178" fontId="10" fillId="0" borderId="15" xfId="0" applyNumberFormat="1" applyFont="1" applyBorder="1" applyAlignment="1">
      <alignment horizontal="center" vertical="center" shrinkToFit="1"/>
    </xf>
    <xf numFmtId="178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49" fontId="8" fillId="0" borderId="66" xfId="0" applyNumberFormat="1" applyFont="1" applyBorder="1" applyAlignment="1">
      <alignment horizontal="left" vertical="center"/>
    </xf>
    <xf numFmtId="49" fontId="8" fillId="0" borderId="6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4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180" fontId="8" fillId="0" borderId="0" xfId="0" applyNumberFormat="1" applyFont="1" applyAlignment="1">
      <alignment horizontal="distributed" vertical="center" shrinkToFit="1"/>
    </xf>
    <xf numFmtId="178" fontId="8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2" fontId="10" fillId="0" borderId="27" xfId="0" applyNumberFormat="1" applyFont="1" applyBorder="1" applyAlignment="1">
      <alignment horizontal="right" vertical="center"/>
    </xf>
    <xf numFmtId="42" fontId="10" fillId="0" borderId="9" xfId="0" applyNumberFormat="1" applyFont="1" applyBorder="1" applyAlignment="1">
      <alignment horizontal="right" vertical="center"/>
    </xf>
    <xf numFmtId="42" fontId="10" fillId="0" borderId="32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7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33" xfId="0" applyNumberFormat="1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179" fontId="10" fillId="0" borderId="28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2" xfId="0" applyFont="1" applyBorder="1" applyAlignment="1">
      <alignment horizontal="left" vertical="center" shrinkToFit="1"/>
    </xf>
    <xf numFmtId="0" fontId="10" fillId="0" borderId="77" xfId="0" applyFont="1" applyBorder="1" applyAlignment="1">
      <alignment horizontal="left" vertical="center" shrinkToFit="1"/>
    </xf>
    <xf numFmtId="42" fontId="10" fillId="0" borderId="61" xfId="0" applyNumberFormat="1" applyFont="1" applyBorder="1" applyAlignment="1">
      <alignment horizontal="right" vertical="center"/>
    </xf>
    <xf numFmtId="42" fontId="10" fillId="0" borderId="62" xfId="0" applyNumberFormat="1" applyFont="1" applyBorder="1" applyAlignment="1">
      <alignment horizontal="right" vertical="center"/>
    </xf>
    <xf numFmtId="42" fontId="10" fillId="0" borderId="77" xfId="0" applyNumberFormat="1" applyFont="1" applyBorder="1" applyAlignment="1">
      <alignment horizontal="righ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77" xfId="0" applyFont="1" applyBorder="1" applyAlignment="1">
      <alignment horizontal="lef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9" fillId="0" borderId="77" xfId="0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42" fontId="10" fillId="0" borderId="62" xfId="0" applyNumberFormat="1" applyFont="1" applyBorder="1" applyAlignment="1">
      <alignment horizontal="right" vertical="center" shrinkToFit="1"/>
    </xf>
    <xf numFmtId="42" fontId="10" fillId="0" borderId="63" xfId="0" applyNumberFormat="1" applyFont="1" applyBorder="1" applyAlignment="1">
      <alignment horizontal="right" vertical="center" shrinkToFit="1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43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10" fillId="0" borderId="52" xfId="0" applyNumberFormat="1" applyFont="1" applyBorder="1" applyAlignment="1">
      <alignment horizontal="center" vertical="center"/>
    </xf>
    <xf numFmtId="42" fontId="10" fillId="0" borderId="55" xfId="0" applyNumberFormat="1" applyFont="1" applyBorder="1" applyAlignment="1">
      <alignment horizontal="center" vertical="center"/>
    </xf>
    <xf numFmtId="42" fontId="10" fillId="0" borderId="58" xfId="0" applyNumberFormat="1" applyFont="1" applyBorder="1" applyAlignment="1">
      <alignment horizontal="center" vertical="center"/>
    </xf>
    <xf numFmtId="42" fontId="10" fillId="0" borderId="53" xfId="0" applyNumberFormat="1" applyFont="1" applyBorder="1" applyAlignment="1">
      <alignment horizontal="center" vertical="center"/>
    </xf>
    <xf numFmtId="42" fontId="10" fillId="0" borderId="56" xfId="0" applyNumberFormat="1" applyFont="1" applyBorder="1" applyAlignment="1">
      <alignment horizontal="center" vertical="center"/>
    </xf>
    <xf numFmtId="42" fontId="10" fillId="0" borderId="59" xfId="0" applyNumberFormat="1" applyFont="1" applyBorder="1" applyAlignment="1">
      <alignment horizontal="center" vertical="center"/>
    </xf>
    <xf numFmtId="42" fontId="10" fillId="0" borderId="54" xfId="0" applyNumberFormat="1" applyFont="1" applyBorder="1" applyAlignment="1">
      <alignment horizontal="center" vertical="center"/>
    </xf>
    <xf numFmtId="42" fontId="10" fillId="0" borderId="57" xfId="0" applyNumberFormat="1" applyFont="1" applyBorder="1" applyAlignment="1">
      <alignment horizontal="center" vertical="center"/>
    </xf>
    <xf numFmtId="42" fontId="10" fillId="0" borderId="60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178" fontId="9" fillId="0" borderId="40" xfId="0" applyNumberFormat="1" applyFont="1" applyBorder="1" applyAlignment="1">
      <alignment horizontal="center" vertical="center" shrinkToFit="1"/>
    </xf>
    <xf numFmtId="178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 shrinkToFit="1"/>
    </xf>
    <xf numFmtId="0" fontId="9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4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2" fontId="9" fillId="0" borderId="15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177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8" fillId="0" borderId="0" xfId="0" applyFont="1" applyAlignment="1">
      <alignment horizontal="left" vertical="distributed" wrapText="1"/>
    </xf>
    <xf numFmtId="0" fontId="8" fillId="0" borderId="31" xfId="0" applyFont="1" applyBorder="1" applyAlignment="1">
      <alignment horizontal="right"/>
    </xf>
    <xf numFmtId="0" fontId="8" fillId="0" borderId="31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6" fillId="0" borderId="0" xfId="0" applyFont="1">
      <alignment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7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19050</xdr:colOff>
      <xdr:row>26</xdr:row>
      <xdr:rowOff>235403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766AF95A-2B2F-4D6A-9AB9-8AF503667766}"/>
            </a:ext>
          </a:extLst>
        </xdr:cNvPr>
        <xdr:cNvSpPr>
          <a:spLocks noChangeArrowheads="1"/>
        </xdr:cNvSpPr>
      </xdr:nvSpPr>
      <xdr:spPr>
        <a:xfrm>
          <a:off x="3878036" y="3537857"/>
          <a:ext cx="6700157" cy="268468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15</xdr:row>
      <xdr:rowOff>228600</xdr:rowOff>
    </xdr:from>
    <xdr:to>
      <xdr:col>50</xdr:col>
      <xdr:colOff>38100</xdr:colOff>
      <xdr:row>26</xdr:row>
      <xdr:rowOff>219075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0C36C8B-1517-40A3-8F21-365B7E2244F3}"/>
            </a:ext>
          </a:extLst>
        </xdr:cNvPr>
        <xdr:cNvSpPr>
          <a:spLocks noChangeArrowheads="1"/>
        </xdr:cNvSpPr>
      </xdr:nvSpPr>
      <xdr:spPr>
        <a:xfrm>
          <a:off x="3819525" y="3419475"/>
          <a:ext cx="6677025" cy="2609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819-2DAE-43F0-A63D-DA0D893753CF}">
  <sheetPr>
    <tabColor rgb="FFFF0000"/>
  </sheetPr>
  <dimension ref="B2:BA67"/>
  <sheetViews>
    <sheetView view="pageBreakPreview" zoomScale="90" zoomScaleSheetLayoutView="90" workbookViewId="0"/>
  </sheetViews>
  <sheetFormatPr defaultColWidth="9" defaultRowHeight="18.75"/>
  <cols>
    <col min="1" max="1" width="2.5703125" style="2" customWidth="1"/>
    <col min="2" max="2" width="2.5703125" style="3" customWidth="1"/>
    <col min="3" max="20" width="2.5703125" style="2" customWidth="1"/>
    <col min="21" max="21" width="5.42578125" style="2" customWidth="1"/>
    <col min="22" max="22" width="2.5703125" style="2" customWidth="1"/>
    <col min="23" max="23" width="4.5703125" style="2" customWidth="1"/>
    <col min="24" max="44" width="2.7109375" style="2" customWidth="1"/>
    <col min="45" max="45" width="5.42578125" style="2" customWidth="1"/>
    <col min="46" max="46" width="2.85546875" style="2" customWidth="1"/>
    <col min="47" max="49" width="2.7109375" style="2" customWidth="1"/>
    <col min="50" max="100" width="2.5703125" style="2" customWidth="1"/>
    <col min="101" max="101" width="9" style="2" customWidth="1"/>
    <col min="102" max="16384" width="9" style="2"/>
  </cols>
  <sheetData>
    <row r="2" spans="2:50">
      <c r="B2" s="67" t="s">
        <v>0</v>
      </c>
      <c r="C2" s="65"/>
      <c r="D2" s="65"/>
      <c r="E2" s="66"/>
      <c r="F2" s="178" t="s">
        <v>1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0"/>
      <c r="AA2" s="54" t="s">
        <v>2</v>
      </c>
      <c r="AB2" s="54"/>
      <c r="AC2" s="54"/>
      <c r="AD2" s="54"/>
      <c r="AE2" s="54"/>
      <c r="AF2" s="54"/>
      <c r="AG2" s="167" t="s">
        <v>3</v>
      </c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</row>
    <row r="3" spans="2:50">
      <c r="B3" s="67" t="s">
        <v>4</v>
      </c>
      <c r="C3" s="65"/>
      <c r="D3" s="65"/>
      <c r="E3" s="66"/>
      <c r="F3" s="178" t="s">
        <v>5</v>
      </c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80"/>
      <c r="AA3" s="54" t="s">
        <v>6</v>
      </c>
      <c r="AB3" s="54"/>
      <c r="AC3" s="54"/>
      <c r="AD3" s="54"/>
      <c r="AE3" s="54" t="s">
        <v>7</v>
      </c>
      <c r="AF3" s="54"/>
      <c r="AG3" s="167" t="s">
        <v>8</v>
      </c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</row>
    <row r="4" spans="2:50">
      <c r="B4" s="67" t="s">
        <v>9</v>
      </c>
      <c r="C4" s="65"/>
      <c r="D4" s="65"/>
      <c r="E4" s="66"/>
      <c r="F4" s="182">
        <v>45535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  <c r="AA4" s="54"/>
      <c r="AB4" s="54"/>
      <c r="AC4" s="54"/>
      <c r="AD4" s="54"/>
      <c r="AE4" s="54" t="s">
        <v>10</v>
      </c>
      <c r="AF4" s="54"/>
      <c r="AG4" s="181" t="s">
        <v>11</v>
      </c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</row>
    <row r="5" spans="2:50">
      <c r="B5" s="67" t="s">
        <v>7</v>
      </c>
      <c r="C5" s="65"/>
      <c r="D5" s="65"/>
      <c r="E5" s="66"/>
      <c r="F5" s="118" t="s">
        <v>8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  <c r="AA5" s="54" t="s">
        <v>12</v>
      </c>
      <c r="AB5" s="54"/>
      <c r="AC5" s="54"/>
      <c r="AD5" s="54"/>
      <c r="AE5" s="54" t="s">
        <v>13</v>
      </c>
      <c r="AF5" s="54"/>
      <c r="AG5" s="167" t="s">
        <v>14</v>
      </c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</row>
    <row r="6" spans="2:50">
      <c r="B6" s="67" t="s">
        <v>15</v>
      </c>
      <c r="C6" s="65"/>
      <c r="D6" s="65"/>
      <c r="E6" s="66"/>
      <c r="F6" s="118" t="s">
        <v>16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0"/>
      <c r="AA6" s="54"/>
      <c r="AB6" s="54"/>
      <c r="AC6" s="54"/>
      <c r="AD6" s="54"/>
      <c r="AE6" s="54" t="s">
        <v>10</v>
      </c>
      <c r="AF6" s="54"/>
      <c r="AG6" s="181" t="s">
        <v>17</v>
      </c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</row>
    <row r="7" spans="2:50">
      <c r="B7" s="54" t="s">
        <v>18</v>
      </c>
      <c r="C7" s="54"/>
      <c r="D7" s="54"/>
      <c r="E7" s="54"/>
      <c r="F7" s="167" t="s">
        <v>19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AA7" s="54" t="s">
        <v>20</v>
      </c>
      <c r="AB7" s="54"/>
      <c r="AC7" s="54"/>
      <c r="AD7" s="54"/>
      <c r="AE7" s="54"/>
      <c r="AF7" s="54"/>
      <c r="AG7" s="118" t="s">
        <v>21</v>
      </c>
      <c r="AH7" s="119"/>
      <c r="AI7" s="119"/>
      <c r="AJ7" s="119"/>
      <c r="AK7" s="119"/>
      <c r="AL7" s="119"/>
      <c r="AM7" s="120"/>
      <c r="AN7" s="67" t="s">
        <v>22</v>
      </c>
      <c r="AO7" s="65"/>
      <c r="AP7" s="65"/>
      <c r="AQ7" s="65"/>
      <c r="AR7" s="66"/>
      <c r="AS7" s="178" t="s">
        <v>23</v>
      </c>
      <c r="AT7" s="179"/>
      <c r="AU7" s="179"/>
      <c r="AV7" s="179"/>
      <c r="AW7" s="179"/>
      <c r="AX7" s="180"/>
    </row>
    <row r="8" spans="2:50">
      <c r="B8" s="176"/>
      <c r="C8" s="176"/>
      <c r="D8" s="176"/>
      <c r="E8" s="176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AA8" s="54" t="s">
        <v>24</v>
      </c>
      <c r="AB8" s="54"/>
      <c r="AC8" s="54"/>
      <c r="AD8" s="54"/>
      <c r="AE8" s="54"/>
      <c r="AF8" s="54"/>
      <c r="AG8" s="118" t="s">
        <v>25</v>
      </c>
      <c r="AH8" s="119"/>
      <c r="AI8" s="119"/>
      <c r="AJ8" s="119"/>
      <c r="AK8" s="119"/>
      <c r="AL8" s="119"/>
      <c r="AM8" s="120"/>
      <c r="AN8" s="67" t="s">
        <v>26</v>
      </c>
      <c r="AO8" s="65"/>
      <c r="AP8" s="65"/>
      <c r="AQ8" s="65"/>
      <c r="AR8" s="66"/>
      <c r="AS8" s="178" t="s">
        <v>27</v>
      </c>
      <c r="AT8" s="179"/>
      <c r="AU8" s="179"/>
      <c r="AV8" s="179"/>
      <c r="AW8" s="179"/>
      <c r="AX8" s="180"/>
    </row>
    <row r="9" spans="2:50">
      <c r="AA9" s="54" t="s">
        <v>28</v>
      </c>
      <c r="AB9" s="54"/>
      <c r="AC9" s="54"/>
      <c r="AD9" s="54"/>
      <c r="AE9" s="54"/>
      <c r="AF9" s="54"/>
      <c r="AG9" s="167" t="s">
        <v>29</v>
      </c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</row>
    <row r="10" spans="2:50">
      <c r="AA10" s="54" t="s">
        <v>30</v>
      </c>
      <c r="AB10" s="54"/>
      <c r="AC10" s="54"/>
      <c r="AD10" s="54"/>
      <c r="AE10" s="54"/>
      <c r="AF10" s="67"/>
      <c r="AG10" s="172" t="s">
        <v>31</v>
      </c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</row>
    <row r="11" spans="2:50">
      <c r="B11" s="174" t="s">
        <v>32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5" t="s">
        <v>33</v>
      </c>
      <c r="U11" s="175"/>
      <c r="V11" s="175"/>
      <c r="W11" s="175"/>
      <c r="X11" s="175"/>
    </row>
    <row r="12" spans="2:50">
      <c r="B12" s="167" t="s">
        <v>34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8"/>
      <c r="U12" s="168"/>
      <c r="V12" s="168"/>
      <c r="W12" s="168"/>
      <c r="X12" s="168"/>
      <c r="Z12" s="375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35</v>
      </c>
    </row>
    <row r="15" spans="2:50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69" t="s">
        <v>36</v>
      </c>
      <c r="D16" s="170"/>
      <c r="E16" s="171"/>
      <c r="F16" s="170" t="s">
        <v>37</v>
      </c>
      <c r="G16" s="170"/>
      <c r="H16" s="170"/>
      <c r="I16" s="171"/>
      <c r="J16" s="170" t="s">
        <v>38</v>
      </c>
      <c r="K16" s="170"/>
      <c r="L16" s="170"/>
      <c r="M16" s="171"/>
      <c r="N16" s="71" t="s">
        <v>39</v>
      </c>
      <c r="O16" s="87"/>
      <c r="P16" s="71" t="s">
        <v>40</v>
      </c>
      <c r="Q16" s="72"/>
      <c r="R16" s="73"/>
    </row>
    <row r="17" spans="2:29">
      <c r="B17" s="6">
        <v>1</v>
      </c>
      <c r="C17" s="128" t="s">
        <v>41</v>
      </c>
      <c r="D17" s="129"/>
      <c r="E17" s="130"/>
      <c r="F17" s="128">
        <v>45392</v>
      </c>
      <c r="G17" s="129"/>
      <c r="H17" s="129"/>
      <c r="I17" s="130"/>
      <c r="J17" s="128">
        <v>45405</v>
      </c>
      <c r="K17" s="129"/>
      <c r="L17" s="129"/>
      <c r="M17" s="130"/>
      <c r="N17" s="131">
        <f t="shared" ref="N17:N36" si="0">IF(F17="","",J17-F17+1)</f>
        <v>14</v>
      </c>
      <c r="O17" s="132"/>
      <c r="P17" s="133" t="s">
        <v>42</v>
      </c>
      <c r="Q17" s="110"/>
      <c r="R17" s="111"/>
    </row>
    <row r="18" spans="2:29">
      <c r="B18" s="6">
        <v>2</v>
      </c>
      <c r="C18" s="128" t="s">
        <v>43</v>
      </c>
      <c r="D18" s="129"/>
      <c r="E18" s="130"/>
      <c r="F18" s="128">
        <v>45397</v>
      </c>
      <c r="G18" s="129"/>
      <c r="H18" s="129"/>
      <c r="I18" s="130"/>
      <c r="J18" s="128">
        <v>45402</v>
      </c>
      <c r="K18" s="129"/>
      <c r="L18" s="129"/>
      <c r="M18" s="130"/>
      <c r="N18" s="131">
        <f t="shared" si="0"/>
        <v>6</v>
      </c>
      <c r="O18" s="132"/>
      <c r="P18" s="133" t="s">
        <v>42</v>
      </c>
      <c r="Q18" s="110"/>
      <c r="R18" s="111"/>
    </row>
    <row r="19" spans="2:29">
      <c r="B19" s="6">
        <v>3</v>
      </c>
      <c r="C19" s="128" t="s">
        <v>44</v>
      </c>
      <c r="D19" s="129"/>
      <c r="E19" s="130"/>
      <c r="F19" s="128">
        <v>45417</v>
      </c>
      <c r="G19" s="129"/>
      <c r="H19" s="129"/>
      <c r="I19" s="130"/>
      <c r="J19" s="128">
        <v>45427</v>
      </c>
      <c r="K19" s="129"/>
      <c r="L19" s="129"/>
      <c r="M19" s="130"/>
      <c r="N19" s="131">
        <f t="shared" si="0"/>
        <v>11</v>
      </c>
      <c r="O19" s="132"/>
      <c r="P19" s="133" t="s">
        <v>45</v>
      </c>
      <c r="Q19" s="110"/>
      <c r="R19" s="111"/>
    </row>
    <row r="20" spans="2:29">
      <c r="B20" s="6">
        <v>4</v>
      </c>
      <c r="C20" s="128" t="s">
        <v>41</v>
      </c>
      <c r="D20" s="129"/>
      <c r="E20" s="130"/>
      <c r="F20" s="128">
        <v>45422</v>
      </c>
      <c r="G20" s="129"/>
      <c r="H20" s="129"/>
      <c r="I20" s="130"/>
      <c r="J20" s="128">
        <v>45435</v>
      </c>
      <c r="K20" s="129"/>
      <c r="L20" s="129"/>
      <c r="M20" s="130"/>
      <c r="N20" s="131">
        <f t="shared" si="0"/>
        <v>14</v>
      </c>
      <c r="O20" s="132"/>
      <c r="P20" s="133" t="s">
        <v>42</v>
      </c>
      <c r="Q20" s="110"/>
      <c r="R20" s="111"/>
    </row>
    <row r="21" spans="2:29">
      <c r="B21" s="6">
        <v>5</v>
      </c>
      <c r="C21" s="128" t="s">
        <v>44</v>
      </c>
      <c r="D21" s="129"/>
      <c r="E21" s="130"/>
      <c r="F21" s="128">
        <v>45448</v>
      </c>
      <c r="G21" s="129"/>
      <c r="H21" s="129"/>
      <c r="I21" s="130"/>
      <c r="J21" s="128">
        <v>45453</v>
      </c>
      <c r="K21" s="129"/>
      <c r="L21" s="129"/>
      <c r="M21" s="130"/>
      <c r="N21" s="131">
        <f t="shared" si="0"/>
        <v>6</v>
      </c>
      <c r="O21" s="132"/>
      <c r="P21" s="133" t="s">
        <v>45</v>
      </c>
      <c r="Q21" s="110"/>
      <c r="R21" s="111"/>
    </row>
    <row r="22" spans="2:29">
      <c r="B22" s="6">
        <v>6</v>
      </c>
      <c r="C22" s="128" t="s">
        <v>41</v>
      </c>
      <c r="D22" s="129"/>
      <c r="E22" s="130"/>
      <c r="F22" s="128">
        <v>45453</v>
      </c>
      <c r="G22" s="129"/>
      <c r="H22" s="129"/>
      <c r="I22" s="130"/>
      <c r="J22" s="128">
        <v>45466</v>
      </c>
      <c r="K22" s="129"/>
      <c r="L22" s="129"/>
      <c r="M22" s="130"/>
      <c r="N22" s="131">
        <f t="shared" si="0"/>
        <v>14</v>
      </c>
      <c r="O22" s="132"/>
      <c r="P22" s="133" t="s">
        <v>42</v>
      </c>
      <c r="Q22" s="110"/>
      <c r="R22" s="111"/>
    </row>
    <row r="23" spans="2:29">
      <c r="B23" s="6">
        <v>7</v>
      </c>
      <c r="C23" s="128" t="s">
        <v>46</v>
      </c>
      <c r="D23" s="129"/>
      <c r="E23" s="130"/>
      <c r="F23" s="128">
        <v>45458</v>
      </c>
      <c r="G23" s="129"/>
      <c r="H23" s="129"/>
      <c r="I23" s="130"/>
      <c r="J23" s="128">
        <v>45460</v>
      </c>
      <c r="K23" s="129"/>
      <c r="L23" s="129"/>
      <c r="M23" s="130"/>
      <c r="N23" s="131">
        <f t="shared" si="0"/>
        <v>3</v>
      </c>
      <c r="O23" s="132"/>
      <c r="P23" s="133" t="s">
        <v>45</v>
      </c>
      <c r="Q23" s="110"/>
      <c r="R23" s="111"/>
    </row>
    <row r="24" spans="2:29">
      <c r="B24" s="6">
        <v>8</v>
      </c>
      <c r="C24" s="128" t="s">
        <v>47</v>
      </c>
      <c r="D24" s="129"/>
      <c r="E24" s="130"/>
      <c r="F24" s="128">
        <v>45463</v>
      </c>
      <c r="G24" s="129"/>
      <c r="H24" s="129"/>
      <c r="I24" s="130"/>
      <c r="J24" s="128">
        <v>45474</v>
      </c>
      <c r="K24" s="129"/>
      <c r="L24" s="129"/>
      <c r="M24" s="130"/>
      <c r="N24" s="131">
        <f t="shared" si="0"/>
        <v>12</v>
      </c>
      <c r="O24" s="132"/>
      <c r="P24" s="133" t="s">
        <v>42</v>
      </c>
      <c r="Q24" s="110"/>
      <c r="R24" s="111"/>
    </row>
    <row r="25" spans="2:29">
      <c r="B25" s="6">
        <v>9</v>
      </c>
      <c r="C25" s="128" t="s">
        <v>44</v>
      </c>
      <c r="D25" s="129"/>
      <c r="E25" s="130"/>
      <c r="F25" s="128">
        <v>45478</v>
      </c>
      <c r="G25" s="129"/>
      <c r="H25" s="129"/>
      <c r="I25" s="130"/>
      <c r="J25" s="128">
        <v>45483</v>
      </c>
      <c r="K25" s="129"/>
      <c r="L25" s="129"/>
      <c r="M25" s="130"/>
      <c r="N25" s="131">
        <f t="shared" si="0"/>
        <v>6</v>
      </c>
      <c r="O25" s="132"/>
      <c r="P25" s="133" t="s">
        <v>45</v>
      </c>
      <c r="Q25" s="110"/>
      <c r="R25" s="111"/>
    </row>
    <row r="26" spans="2:29">
      <c r="B26" s="6">
        <v>10</v>
      </c>
      <c r="C26" s="128"/>
      <c r="D26" s="129"/>
      <c r="E26" s="130"/>
      <c r="F26" s="128"/>
      <c r="G26" s="129"/>
      <c r="H26" s="129"/>
      <c r="I26" s="130"/>
      <c r="J26" s="128"/>
      <c r="K26" s="129"/>
      <c r="L26" s="129"/>
      <c r="M26" s="130"/>
      <c r="N26" s="131" t="str">
        <f t="shared" si="0"/>
        <v/>
      </c>
      <c r="O26" s="132"/>
      <c r="P26" s="133"/>
      <c r="Q26" s="110"/>
      <c r="R26" s="111"/>
    </row>
    <row r="27" spans="2:29">
      <c r="B27" s="6">
        <v>11</v>
      </c>
      <c r="C27" s="128"/>
      <c r="D27" s="129"/>
      <c r="E27" s="130"/>
      <c r="F27" s="128"/>
      <c r="G27" s="129"/>
      <c r="H27" s="129"/>
      <c r="I27" s="130"/>
      <c r="J27" s="128"/>
      <c r="K27" s="129"/>
      <c r="L27" s="129"/>
      <c r="M27" s="130"/>
      <c r="N27" s="131" t="str">
        <f t="shared" si="0"/>
        <v/>
      </c>
      <c r="O27" s="132"/>
      <c r="P27" s="133"/>
      <c r="Q27" s="110"/>
      <c r="R27" s="111"/>
    </row>
    <row r="28" spans="2:29">
      <c r="B28" s="6">
        <v>12</v>
      </c>
      <c r="C28" s="128"/>
      <c r="D28" s="129"/>
      <c r="E28" s="130"/>
      <c r="F28" s="128"/>
      <c r="G28" s="129"/>
      <c r="H28" s="129"/>
      <c r="I28" s="130"/>
      <c r="J28" s="128"/>
      <c r="K28" s="129"/>
      <c r="L28" s="129"/>
      <c r="M28" s="130"/>
      <c r="N28" s="131" t="str">
        <f t="shared" si="0"/>
        <v/>
      </c>
      <c r="O28" s="132"/>
      <c r="P28" s="133"/>
      <c r="Q28" s="110"/>
      <c r="R28" s="111"/>
    </row>
    <row r="29" spans="2:29">
      <c r="B29" s="6">
        <v>13</v>
      </c>
      <c r="C29" s="128"/>
      <c r="D29" s="129"/>
      <c r="E29" s="130"/>
      <c r="F29" s="128"/>
      <c r="G29" s="129"/>
      <c r="H29" s="129"/>
      <c r="I29" s="130"/>
      <c r="J29" s="128"/>
      <c r="K29" s="129"/>
      <c r="L29" s="129"/>
      <c r="M29" s="130"/>
      <c r="N29" s="131" t="str">
        <f t="shared" si="0"/>
        <v/>
      </c>
      <c r="O29" s="132"/>
      <c r="P29" s="133"/>
      <c r="Q29" s="110"/>
      <c r="R29" s="111"/>
      <c r="U29" s="54" t="s">
        <v>40</v>
      </c>
      <c r="V29" s="54"/>
      <c r="W29" s="54"/>
      <c r="X29" s="54" t="s">
        <v>48</v>
      </c>
      <c r="Y29" s="54"/>
      <c r="Z29" s="54"/>
      <c r="AA29" s="54" t="s">
        <v>49</v>
      </c>
      <c r="AB29" s="54"/>
      <c r="AC29" s="54"/>
    </row>
    <row r="30" spans="2:29">
      <c r="B30" s="6">
        <v>14</v>
      </c>
      <c r="C30" s="128"/>
      <c r="D30" s="129"/>
      <c r="E30" s="130"/>
      <c r="F30" s="128"/>
      <c r="G30" s="129"/>
      <c r="H30" s="129"/>
      <c r="I30" s="130"/>
      <c r="J30" s="128"/>
      <c r="K30" s="129"/>
      <c r="L30" s="129"/>
      <c r="M30" s="130"/>
      <c r="N30" s="131" t="str">
        <f t="shared" si="0"/>
        <v/>
      </c>
      <c r="O30" s="132"/>
      <c r="P30" s="133"/>
      <c r="Q30" s="110"/>
      <c r="R30" s="111"/>
      <c r="U30" s="54" t="s">
        <v>42</v>
      </c>
      <c r="V30" s="54"/>
      <c r="W30" s="54"/>
      <c r="X30" s="166">
        <f>COUNTIF(P17:R36,"脳損傷")</f>
        <v>5</v>
      </c>
      <c r="Y30" s="166"/>
      <c r="Z30" s="166"/>
      <c r="AA30" s="166">
        <f ca="1">SUMIF(P17:R36,"脳損傷",N17:O36)</f>
        <v>60</v>
      </c>
      <c r="AB30" s="166"/>
      <c r="AC30" s="166"/>
    </row>
    <row r="31" spans="2:29">
      <c r="B31" s="6">
        <v>15</v>
      </c>
      <c r="C31" s="128"/>
      <c r="D31" s="129"/>
      <c r="E31" s="130"/>
      <c r="F31" s="128"/>
      <c r="G31" s="129"/>
      <c r="H31" s="129"/>
      <c r="I31" s="130"/>
      <c r="J31" s="128"/>
      <c r="K31" s="129"/>
      <c r="L31" s="129"/>
      <c r="M31" s="130"/>
      <c r="N31" s="131" t="str">
        <f t="shared" si="0"/>
        <v/>
      </c>
      <c r="O31" s="132"/>
      <c r="P31" s="133"/>
      <c r="Q31" s="110"/>
      <c r="R31" s="111"/>
      <c r="U31" s="54" t="s">
        <v>45</v>
      </c>
      <c r="V31" s="54"/>
      <c r="W31" s="54"/>
      <c r="X31" s="166">
        <f>COUNTIF(P17:R36,"脊髄損傷")</f>
        <v>4</v>
      </c>
      <c r="Y31" s="166"/>
      <c r="Z31" s="166"/>
      <c r="AA31" s="166">
        <f ca="1">SUMIF(P17:R36,"脊髄損傷",N17:O36)</f>
        <v>26</v>
      </c>
      <c r="AB31" s="166"/>
      <c r="AC31" s="166"/>
    </row>
    <row r="32" spans="2:29">
      <c r="B32" s="6">
        <v>16</v>
      </c>
      <c r="C32" s="128"/>
      <c r="D32" s="129"/>
      <c r="E32" s="130"/>
      <c r="F32" s="128"/>
      <c r="G32" s="129"/>
      <c r="H32" s="129"/>
      <c r="I32" s="130"/>
      <c r="J32" s="128"/>
      <c r="K32" s="129"/>
      <c r="L32" s="129"/>
      <c r="M32" s="130"/>
      <c r="N32" s="131" t="str">
        <f t="shared" si="0"/>
        <v/>
      </c>
      <c r="O32" s="132"/>
      <c r="P32" s="133"/>
      <c r="Q32" s="110"/>
      <c r="R32" s="111"/>
      <c r="U32" s="54" t="s">
        <v>50</v>
      </c>
      <c r="V32" s="54"/>
      <c r="W32" s="54"/>
      <c r="X32" s="166">
        <f>COUNTIF(P17:R36,"その他")</f>
        <v>0</v>
      </c>
      <c r="Y32" s="166"/>
      <c r="Z32" s="166"/>
      <c r="AA32" s="166">
        <f ca="1">SUMIF(P17:R36,"その他",N17:O36)</f>
        <v>0</v>
      </c>
      <c r="AB32" s="166"/>
      <c r="AC32" s="166"/>
    </row>
    <row r="33" spans="2:53">
      <c r="B33" s="6">
        <v>17</v>
      </c>
      <c r="C33" s="128"/>
      <c r="D33" s="129"/>
      <c r="E33" s="130"/>
      <c r="F33" s="128"/>
      <c r="G33" s="129"/>
      <c r="H33" s="129"/>
      <c r="I33" s="130"/>
      <c r="J33" s="128"/>
      <c r="K33" s="129"/>
      <c r="L33" s="129"/>
      <c r="M33" s="130"/>
      <c r="N33" s="131" t="str">
        <f t="shared" si="0"/>
        <v/>
      </c>
      <c r="O33" s="132"/>
      <c r="P33" s="133"/>
      <c r="Q33" s="110"/>
      <c r="R33" s="111"/>
    </row>
    <row r="34" spans="2:53" ht="19.5" customHeight="1">
      <c r="B34" s="6">
        <v>18</v>
      </c>
      <c r="C34" s="128"/>
      <c r="D34" s="129"/>
      <c r="E34" s="130"/>
      <c r="F34" s="128"/>
      <c r="G34" s="129"/>
      <c r="H34" s="129"/>
      <c r="I34" s="130"/>
      <c r="J34" s="128"/>
      <c r="K34" s="129"/>
      <c r="L34" s="129"/>
      <c r="M34" s="130"/>
      <c r="N34" s="131" t="str">
        <f t="shared" si="0"/>
        <v/>
      </c>
      <c r="O34" s="132"/>
      <c r="P34" s="133"/>
      <c r="Q34" s="110"/>
      <c r="R34" s="111"/>
      <c r="U34" s="160" t="s">
        <v>51</v>
      </c>
      <c r="V34" s="161"/>
      <c r="W34" s="161"/>
      <c r="X34" s="161"/>
      <c r="Y34" s="161"/>
      <c r="Z34" s="161"/>
      <c r="AA34" s="161"/>
      <c r="AB34" s="162"/>
      <c r="AC34" s="151" t="s">
        <v>52</v>
      </c>
      <c r="AD34" s="126"/>
      <c r="AE34" s="152"/>
      <c r="AF34" s="125">
        <f>SUM(AF35:AH37)</f>
        <v>0</v>
      </c>
      <c r="AG34" s="125"/>
      <c r="AH34" s="125"/>
      <c r="AI34" s="126" t="s">
        <v>53</v>
      </c>
      <c r="AJ34" s="126"/>
      <c r="AK34" s="127"/>
    </row>
    <row r="35" spans="2:53">
      <c r="B35" s="6">
        <v>19</v>
      </c>
      <c r="C35" s="128"/>
      <c r="D35" s="129"/>
      <c r="E35" s="130"/>
      <c r="F35" s="128"/>
      <c r="G35" s="129"/>
      <c r="H35" s="129"/>
      <c r="I35" s="130"/>
      <c r="J35" s="128"/>
      <c r="K35" s="129"/>
      <c r="L35" s="129"/>
      <c r="M35" s="130"/>
      <c r="N35" s="131" t="str">
        <f t="shared" si="0"/>
        <v/>
      </c>
      <c r="O35" s="132"/>
      <c r="P35" s="133"/>
      <c r="Q35" s="110"/>
      <c r="R35" s="111"/>
      <c r="U35" s="163"/>
      <c r="V35" s="164"/>
      <c r="W35" s="164"/>
      <c r="X35" s="164"/>
      <c r="Y35" s="164"/>
      <c r="Z35" s="164"/>
      <c r="AA35" s="164"/>
      <c r="AB35" s="165"/>
      <c r="AC35" s="134" t="s">
        <v>54</v>
      </c>
      <c r="AD35" s="135"/>
      <c r="AE35" s="136"/>
      <c r="AF35" s="137"/>
      <c r="AG35" s="137"/>
      <c r="AH35" s="137"/>
      <c r="AI35" s="135" t="s">
        <v>53</v>
      </c>
      <c r="AJ35" s="135"/>
      <c r="AK35" s="138"/>
    </row>
    <row r="36" spans="2:53">
      <c r="B36" s="7">
        <v>20</v>
      </c>
      <c r="C36" s="145"/>
      <c r="D36" s="146"/>
      <c r="E36" s="147"/>
      <c r="F36" s="148"/>
      <c r="G36" s="149"/>
      <c r="H36" s="149"/>
      <c r="I36" s="150"/>
      <c r="J36" s="148"/>
      <c r="K36" s="149"/>
      <c r="L36" s="149"/>
      <c r="M36" s="150"/>
      <c r="N36" s="153" t="str">
        <f t="shared" si="0"/>
        <v/>
      </c>
      <c r="O36" s="154"/>
      <c r="P36" s="155"/>
      <c r="Q36" s="156"/>
      <c r="R36" s="157"/>
      <c r="U36" s="3"/>
      <c r="AC36" s="158" t="s">
        <v>55</v>
      </c>
      <c r="AD36" s="110"/>
      <c r="AE36" s="159"/>
      <c r="AF36" s="109"/>
      <c r="AG36" s="109"/>
      <c r="AH36" s="109"/>
      <c r="AI36" s="110" t="s">
        <v>53</v>
      </c>
      <c r="AJ36" s="110"/>
      <c r="AK36" s="111"/>
    </row>
    <row r="37" spans="2:53" ht="19.5" thickBot="1">
      <c r="B37" s="7" t="s">
        <v>56</v>
      </c>
      <c r="C37" s="115">
        <f>COUNTA(C17:E36)</f>
        <v>9</v>
      </c>
      <c r="D37" s="116"/>
      <c r="E37" s="117"/>
      <c r="F37" s="115"/>
      <c r="G37" s="116"/>
      <c r="H37" s="116"/>
      <c r="I37" s="117"/>
      <c r="J37" s="115"/>
      <c r="K37" s="116"/>
      <c r="L37" s="116"/>
      <c r="M37" s="117"/>
      <c r="N37" s="139">
        <f>SUM(N17:O36)</f>
        <v>86</v>
      </c>
      <c r="O37" s="140"/>
      <c r="P37" s="139"/>
      <c r="Q37" s="141"/>
      <c r="R37" s="142"/>
      <c r="AC37" s="143" t="s">
        <v>57</v>
      </c>
      <c r="AD37" s="113"/>
      <c r="AE37" s="144"/>
      <c r="AF37" s="112"/>
      <c r="AG37" s="112"/>
      <c r="AH37" s="112"/>
      <c r="AI37" s="113" t="s">
        <v>53</v>
      </c>
      <c r="AJ37" s="113"/>
      <c r="AK37" s="114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58</v>
      </c>
    </row>
    <row r="43" spans="2:53">
      <c r="B43" s="10"/>
      <c r="C43" s="67" t="s">
        <v>59</v>
      </c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7" t="s">
        <v>60</v>
      </c>
      <c r="O43" s="65"/>
      <c r="P43" s="65"/>
      <c r="Q43" s="65"/>
      <c r="R43" s="65"/>
      <c r="S43" s="66"/>
      <c r="T43" s="67" t="s">
        <v>61</v>
      </c>
      <c r="U43" s="66"/>
      <c r="V43" s="67" t="s">
        <v>62</v>
      </c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6"/>
      <c r="AP43" s="54" t="s">
        <v>63</v>
      </c>
      <c r="AQ43" s="54"/>
      <c r="AR43" s="54"/>
      <c r="AS43" s="54"/>
    </row>
    <row r="44" spans="2:53">
      <c r="B44" s="10">
        <v>1</v>
      </c>
      <c r="C44" s="118" t="s">
        <v>64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20"/>
      <c r="N44" s="67">
        <v>2</v>
      </c>
      <c r="O44" s="65"/>
      <c r="P44" s="65"/>
      <c r="Q44" s="65"/>
      <c r="R44" s="65"/>
      <c r="S44" s="66"/>
      <c r="T44" s="95" t="s">
        <v>65</v>
      </c>
      <c r="U44" s="94"/>
      <c r="V44" s="121">
        <v>45488</v>
      </c>
      <c r="W44" s="122"/>
      <c r="X44" s="122"/>
      <c r="Y44" s="123"/>
      <c r="Z44" s="121">
        <v>45569</v>
      </c>
      <c r="AA44" s="122"/>
      <c r="AB44" s="122"/>
      <c r="AC44" s="123"/>
      <c r="AD44" s="121"/>
      <c r="AE44" s="122"/>
      <c r="AF44" s="122"/>
      <c r="AG44" s="123"/>
      <c r="AH44" s="121"/>
      <c r="AI44" s="122"/>
      <c r="AJ44" s="122"/>
      <c r="AK44" s="123"/>
      <c r="AL44" s="121"/>
      <c r="AM44" s="122"/>
      <c r="AN44" s="122"/>
      <c r="AO44" s="123"/>
      <c r="AP44" s="124">
        <f>IF(COUNTA(V44:AO44)=0,"",MAX(V44,Z44,AD44,AH44,AL44))</f>
        <v>45569</v>
      </c>
      <c r="AQ44" s="124"/>
      <c r="AR44" s="124"/>
      <c r="AS44" s="124"/>
    </row>
    <row r="45" spans="2:53" customFormat="1" ht="21" customHeight="1">
      <c r="V45" s="67" t="s">
        <v>66</v>
      </c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6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67" t="s">
        <v>67</v>
      </c>
      <c r="W46" s="65"/>
      <c r="X46" s="65"/>
      <c r="Y46" s="66"/>
      <c r="Z46" s="67" t="s">
        <v>68</v>
      </c>
      <c r="AA46" s="65"/>
      <c r="AB46" s="65"/>
      <c r="AC46" s="66"/>
      <c r="AD46" s="67"/>
      <c r="AE46" s="65"/>
      <c r="AF46" s="65"/>
      <c r="AG46" s="66"/>
      <c r="AH46" s="67"/>
      <c r="AI46" s="65"/>
      <c r="AJ46" s="65"/>
      <c r="AK46" s="66"/>
      <c r="AL46" s="67"/>
      <c r="AM46" s="65"/>
      <c r="AN46" s="65"/>
      <c r="AO46" s="66"/>
      <c r="AZ46" s="11" t="s">
        <v>67</v>
      </c>
    </row>
    <row r="47" spans="2:53">
      <c r="Q47"/>
      <c r="R47"/>
      <c r="S47"/>
      <c r="T47"/>
      <c r="U47"/>
      <c r="V47" s="67" t="s">
        <v>68</v>
      </c>
      <c r="W47" s="65"/>
      <c r="X47" s="65"/>
      <c r="Y47" s="66"/>
      <c r="Z47" s="67" t="s">
        <v>69</v>
      </c>
      <c r="AA47" s="65"/>
      <c r="AB47" s="65"/>
      <c r="AC47" s="66"/>
      <c r="AD47" s="67"/>
      <c r="AE47" s="65"/>
      <c r="AF47" s="65"/>
      <c r="AG47" s="66"/>
      <c r="AH47" s="67"/>
      <c r="AI47" s="65"/>
      <c r="AJ47" s="65"/>
      <c r="AK47" s="66"/>
      <c r="AL47" s="67"/>
      <c r="AM47" s="65"/>
      <c r="AN47" s="65"/>
      <c r="AO47" s="66"/>
      <c r="AZ47" s="11" t="s">
        <v>68</v>
      </c>
    </row>
    <row r="48" spans="2:53">
      <c r="Q48"/>
      <c r="R48"/>
      <c r="S48"/>
      <c r="T48"/>
      <c r="U48"/>
      <c r="V48" s="67" t="s">
        <v>69</v>
      </c>
      <c r="W48" s="65"/>
      <c r="X48" s="65"/>
      <c r="Y48" s="66"/>
      <c r="Z48" s="67"/>
      <c r="AA48" s="65"/>
      <c r="AB48" s="65"/>
      <c r="AC48" s="66"/>
      <c r="AD48" s="67"/>
      <c r="AE48" s="65"/>
      <c r="AF48" s="65"/>
      <c r="AG48" s="66"/>
      <c r="AH48" s="67"/>
      <c r="AI48" s="65"/>
      <c r="AJ48" s="65"/>
      <c r="AK48" s="66"/>
      <c r="AL48" s="67"/>
      <c r="AM48" s="65"/>
      <c r="AN48" s="65"/>
      <c r="AO48" s="66"/>
      <c r="AZ48" s="11" t="s">
        <v>69</v>
      </c>
    </row>
    <row r="50" spans="2:53">
      <c r="B50" s="91" t="s">
        <v>70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65" t="s">
        <v>71</v>
      </c>
      <c r="O50" s="65"/>
      <c r="P50" s="65"/>
      <c r="Q50" s="66"/>
      <c r="R50" s="67" t="s">
        <v>72</v>
      </c>
      <c r="S50" s="65"/>
      <c r="T50" s="65"/>
      <c r="U50" s="66"/>
      <c r="V50" s="67" t="s">
        <v>73</v>
      </c>
      <c r="W50" s="65"/>
      <c r="X50" s="65"/>
      <c r="Y50" s="66"/>
      <c r="Z50" s="67" t="s">
        <v>74</v>
      </c>
      <c r="AA50" s="65"/>
      <c r="AB50" s="65"/>
      <c r="AC50" s="66"/>
      <c r="AD50" s="54" t="s">
        <v>75</v>
      </c>
      <c r="AE50" s="54"/>
      <c r="AF50" s="54"/>
      <c r="AG50" s="54"/>
      <c r="AH50"/>
      <c r="AI50"/>
      <c r="AJ50"/>
      <c r="AK50"/>
    </row>
    <row r="51" spans="2:53">
      <c r="B51" s="91" t="s">
        <v>67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65">
        <v>1</v>
      </c>
      <c r="O51" s="65"/>
      <c r="P51" s="65"/>
      <c r="Q51" s="66"/>
      <c r="R51" s="67">
        <v>1</v>
      </c>
      <c r="S51" s="65"/>
      <c r="T51" s="65"/>
      <c r="U51" s="66"/>
      <c r="V51" s="68">
        <f>N51*Z51+AD51*R51</f>
        <v>50780</v>
      </c>
      <c r="W51" s="69"/>
      <c r="X51" s="69"/>
      <c r="Y51" s="70"/>
      <c r="Z51" s="68">
        <v>49680</v>
      </c>
      <c r="AA51" s="69"/>
      <c r="AB51" s="69"/>
      <c r="AC51" s="70"/>
      <c r="AD51" s="92">
        <v>1100</v>
      </c>
      <c r="AE51" s="92"/>
      <c r="AF51" s="92"/>
      <c r="AG51" s="92"/>
      <c r="AH51"/>
      <c r="AI51"/>
      <c r="AJ51"/>
      <c r="AK51"/>
    </row>
    <row r="52" spans="2:53">
      <c r="B52" s="91" t="s">
        <v>68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65">
        <v>2</v>
      </c>
      <c r="O52" s="65"/>
      <c r="P52" s="65"/>
      <c r="Q52" s="66"/>
      <c r="R52" s="67">
        <v>2</v>
      </c>
      <c r="S52" s="65"/>
      <c r="T52" s="65"/>
      <c r="U52" s="66"/>
      <c r="V52" s="68">
        <f t="shared" ref="V52:V53" si="1">N52*Z52+AD52*R52</f>
        <v>48082</v>
      </c>
      <c r="W52" s="69"/>
      <c r="X52" s="69"/>
      <c r="Y52" s="70"/>
      <c r="Z52" s="68">
        <v>22941</v>
      </c>
      <c r="AA52" s="69"/>
      <c r="AB52" s="69"/>
      <c r="AC52" s="70"/>
      <c r="AD52" s="92">
        <v>1100</v>
      </c>
      <c r="AE52" s="92"/>
      <c r="AF52" s="92"/>
      <c r="AG52" s="92"/>
      <c r="AH52"/>
      <c r="AI52"/>
      <c r="AJ52"/>
      <c r="AK52"/>
    </row>
    <row r="53" spans="2:53">
      <c r="B53" s="91" t="s">
        <v>69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65">
        <v>2</v>
      </c>
      <c r="O53" s="65"/>
      <c r="P53" s="65"/>
      <c r="Q53" s="66"/>
      <c r="R53" s="67">
        <v>2</v>
      </c>
      <c r="S53" s="65"/>
      <c r="T53" s="65"/>
      <c r="U53" s="66"/>
      <c r="V53" s="68">
        <f t="shared" si="1"/>
        <v>36508</v>
      </c>
      <c r="W53" s="69"/>
      <c r="X53" s="69"/>
      <c r="Y53" s="70"/>
      <c r="Z53" s="68">
        <v>17154</v>
      </c>
      <c r="AA53" s="69"/>
      <c r="AB53" s="69"/>
      <c r="AC53" s="70"/>
      <c r="AD53" s="92">
        <v>1100</v>
      </c>
      <c r="AE53" s="92"/>
      <c r="AF53" s="92"/>
      <c r="AG53" s="92"/>
      <c r="AH53"/>
      <c r="AI53"/>
      <c r="AJ53"/>
      <c r="AK53"/>
    </row>
    <row r="54" spans="2:53">
      <c r="B54" s="91" t="s">
        <v>52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3">
        <f>SUM(N51:Q53)</f>
        <v>5</v>
      </c>
      <c r="O54" s="93"/>
      <c r="P54" s="93"/>
      <c r="Q54" s="94"/>
      <c r="R54" s="95">
        <f>SUM(R51:U53)</f>
        <v>5</v>
      </c>
      <c r="S54" s="93"/>
      <c r="T54" s="93"/>
      <c r="U54" s="94"/>
      <c r="V54" s="96">
        <f>SUM(V51:Y53)</f>
        <v>135370</v>
      </c>
      <c r="W54" s="97"/>
      <c r="X54" s="97"/>
      <c r="Y54" s="98"/>
      <c r="Z54" s="99"/>
      <c r="AA54" s="100"/>
      <c r="AB54" s="100"/>
      <c r="AC54" s="101"/>
      <c r="AD54" s="102"/>
      <c r="AE54" s="102"/>
      <c r="AF54" s="102"/>
      <c r="AG54" s="102"/>
      <c r="AH54"/>
      <c r="AI54"/>
      <c r="AJ54"/>
      <c r="AK54"/>
    </row>
    <row r="55" spans="2:53" customFormat="1" ht="13.5"/>
    <row r="56" spans="2:53" s="12" customFormat="1" ht="15" customHeight="1">
      <c r="B56" s="25" t="s">
        <v>76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2:53" s="13" customFormat="1" ht="4.5" customHeight="1">
      <c r="B57" s="12"/>
    </row>
    <row r="58" spans="2:53" s="12" customFormat="1" ht="15" customHeight="1">
      <c r="B58" s="103" t="s">
        <v>77</v>
      </c>
      <c r="C58" s="104"/>
      <c r="D58" s="104"/>
      <c r="E58" s="104"/>
      <c r="F58" s="104"/>
      <c r="G58" s="104"/>
      <c r="H58" s="104"/>
      <c r="I58" s="104"/>
      <c r="J58" s="105"/>
      <c r="K58" s="83" t="s">
        <v>78</v>
      </c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4"/>
    </row>
    <row r="59" spans="2:53" s="12" customFormat="1" ht="15" customHeight="1">
      <c r="B59" s="51" t="s">
        <v>79</v>
      </c>
      <c r="C59" s="52"/>
      <c r="D59" s="52"/>
      <c r="E59" s="52"/>
      <c r="F59" s="52"/>
      <c r="G59" s="52"/>
      <c r="H59" s="52"/>
      <c r="I59" s="52"/>
      <c r="J59" s="53"/>
      <c r="K59" s="85" t="s">
        <v>80</v>
      </c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6"/>
    </row>
    <row r="60" spans="2:53" s="12" customFormat="1" ht="15" customHeight="1">
      <c r="B60" s="106"/>
      <c r="C60" s="107"/>
      <c r="D60" s="107"/>
      <c r="E60" s="107"/>
      <c r="F60" s="107"/>
      <c r="G60" s="107"/>
      <c r="H60" s="107"/>
      <c r="I60" s="107"/>
      <c r="J60" s="108"/>
      <c r="K60" s="72" t="s">
        <v>81</v>
      </c>
      <c r="L60" s="72"/>
      <c r="M60" s="72"/>
      <c r="N60" s="72"/>
      <c r="O60" s="72"/>
      <c r="P60" s="72"/>
      <c r="Q60" s="72"/>
      <c r="R60" s="87"/>
      <c r="S60" s="71" t="s">
        <v>82</v>
      </c>
      <c r="T60" s="72"/>
      <c r="U60" s="72"/>
      <c r="V60" s="72"/>
      <c r="W60" s="87"/>
      <c r="X60" s="71" t="s">
        <v>83</v>
      </c>
      <c r="Y60" s="72"/>
      <c r="Z60" s="72"/>
      <c r="AA60" s="72"/>
      <c r="AB60" s="87"/>
      <c r="AC60" s="71" t="s">
        <v>84</v>
      </c>
      <c r="AD60" s="72"/>
      <c r="AE60" s="72"/>
      <c r="AF60" s="72"/>
      <c r="AG60" s="72"/>
      <c r="AH60" s="72"/>
      <c r="AI60" s="72"/>
      <c r="AJ60" s="87"/>
      <c r="AK60" s="71" t="s">
        <v>85</v>
      </c>
      <c r="AL60" s="72"/>
      <c r="AM60" s="72"/>
      <c r="AN60" s="72"/>
      <c r="AO60" s="87"/>
      <c r="AP60" s="71" t="s">
        <v>86</v>
      </c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3"/>
    </row>
    <row r="61" spans="2:53" s="12" customFormat="1" ht="15" customHeight="1">
      <c r="B61" s="88" t="s">
        <v>87</v>
      </c>
      <c r="C61" s="89"/>
      <c r="D61" s="89"/>
      <c r="E61" s="89"/>
      <c r="F61" s="89"/>
      <c r="G61" s="89"/>
      <c r="H61" s="89"/>
      <c r="I61" s="89"/>
      <c r="J61" s="90"/>
      <c r="K61" s="74" t="s">
        <v>88</v>
      </c>
      <c r="L61" s="74"/>
      <c r="M61" s="74"/>
      <c r="N61" s="74"/>
      <c r="O61" s="74"/>
      <c r="P61" s="74"/>
      <c r="Q61" s="74"/>
      <c r="R61" s="75"/>
      <c r="S61" s="76" t="s">
        <v>89</v>
      </c>
      <c r="T61" s="74"/>
      <c r="U61" s="74"/>
      <c r="V61" s="74"/>
      <c r="W61" s="75"/>
      <c r="X61" s="76" t="s">
        <v>90</v>
      </c>
      <c r="Y61" s="74"/>
      <c r="Z61" s="74"/>
      <c r="AA61" s="74"/>
      <c r="AB61" s="75"/>
      <c r="AC61" s="76" t="s">
        <v>91</v>
      </c>
      <c r="AD61" s="74"/>
      <c r="AE61" s="74"/>
      <c r="AF61" s="74"/>
      <c r="AG61" s="74"/>
      <c r="AH61" s="74"/>
      <c r="AI61" s="74"/>
      <c r="AJ61" s="75"/>
      <c r="AK61" s="77" t="s">
        <v>92</v>
      </c>
      <c r="AL61" s="78"/>
      <c r="AM61" s="78"/>
      <c r="AN61" s="78"/>
      <c r="AO61" s="79"/>
      <c r="AP61" s="80" t="s">
        <v>93</v>
      </c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2"/>
    </row>
    <row r="62" spans="2:53" s="12" customFormat="1" ht="15" customHeight="1">
      <c r="B62" s="51" t="s">
        <v>94</v>
      </c>
      <c r="C62" s="52"/>
      <c r="D62" s="52"/>
      <c r="E62" s="52"/>
      <c r="F62" s="52"/>
      <c r="G62" s="52"/>
      <c r="H62" s="52"/>
      <c r="I62" s="52"/>
      <c r="J62" s="53"/>
      <c r="K62" s="59" t="s">
        <v>88</v>
      </c>
      <c r="L62" s="59"/>
      <c r="M62" s="59"/>
      <c r="N62" s="59"/>
      <c r="O62" s="59"/>
      <c r="P62" s="59"/>
      <c r="Q62" s="59"/>
      <c r="R62" s="60"/>
      <c r="S62" s="61" t="s">
        <v>95</v>
      </c>
      <c r="T62" s="59"/>
      <c r="U62" s="59"/>
      <c r="V62" s="59"/>
      <c r="W62" s="60"/>
      <c r="X62" s="61" t="s">
        <v>96</v>
      </c>
      <c r="Y62" s="59"/>
      <c r="Z62" s="59"/>
      <c r="AA62" s="59"/>
      <c r="AB62" s="60"/>
      <c r="AC62" s="61" t="s">
        <v>97</v>
      </c>
      <c r="AD62" s="59"/>
      <c r="AE62" s="59"/>
      <c r="AF62" s="59"/>
      <c r="AG62" s="59"/>
      <c r="AH62" s="59"/>
      <c r="AI62" s="59"/>
      <c r="AJ62" s="60"/>
      <c r="AK62" s="62" t="s">
        <v>98</v>
      </c>
      <c r="AL62" s="63"/>
      <c r="AM62" s="63"/>
      <c r="AN62" s="63"/>
      <c r="AO62" s="64"/>
      <c r="AP62" s="56" t="s">
        <v>99</v>
      </c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8"/>
    </row>
    <row r="64" spans="2:53">
      <c r="B64" s="48" t="s">
        <v>100</v>
      </c>
      <c r="C64" s="48"/>
      <c r="D64" s="48"/>
      <c r="E64" s="48"/>
      <c r="F64" s="48"/>
    </row>
    <row r="65" spans="2:24">
      <c r="B65" s="54" t="s">
        <v>101</v>
      </c>
      <c r="C65" s="54"/>
      <c r="D65" s="54"/>
      <c r="E65" s="54"/>
      <c r="F65" s="54"/>
      <c r="G65" s="54" t="s">
        <v>102</v>
      </c>
      <c r="H65" s="54"/>
      <c r="I65" s="54"/>
      <c r="J65" s="54"/>
      <c r="K65" s="54"/>
      <c r="L65" s="54"/>
      <c r="M65" s="54"/>
      <c r="N65" s="54" t="s">
        <v>103</v>
      </c>
      <c r="O65" s="54"/>
      <c r="P65" s="54"/>
      <c r="Q65" s="54"/>
      <c r="R65" s="55" t="s">
        <v>104</v>
      </c>
      <c r="S65" s="55"/>
      <c r="T65" s="55"/>
      <c r="U65" s="55"/>
      <c r="V65" s="55"/>
      <c r="W65" s="55"/>
      <c r="X65" s="55"/>
    </row>
    <row r="66" spans="2:24">
      <c r="C66" s="54" t="s">
        <v>105</v>
      </c>
      <c r="D66" s="54"/>
      <c r="E66" s="54"/>
      <c r="F66" s="54"/>
      <c r="G66" s="54" t="s">
        <v>106</v>
      </c>
      <c r="H66" s="54"/>
      <c r="I66" s="54"/>
      <c r="J66" s="54"/>
      <c r="K66" s="54"/>
      <c r="L66" s="54"/>
      <c r="M66" s="54"/>
      <c r="N66" s="54" t="s">
        <v>103</v>
      </c>
      <c r="O66" s="54"/>
      <c r="P66" s="54"/>
      <c r="Q66" s="54"/>
      <c r="R66" s="55" t="s">
        <v>107</v>
      </c>
      <c r="S66" s="55"/>
      <c r="T66" s="55"/>
      <c r="U66" s="55"/>
      <c r="V66" s="55"/>
      <c r="W66" s="55"/>
      <c r="X66" s="55"/>
    </row>
    <row r="67" spans="2:24">
      <c r="B67" s="4"/>
    </row>
  </sheetData>
  <sheetProtection sheet="1" objects="1" scenarios="1" selectLockedCells="1" selectUnlockedCells="1"/>
  <protectedRanges>
    <protectedRange sqref="N51:U53" name="範囲5"/>
    <protectedRange sqref="C44:S44 V44:AO44 V46:AO48 N51:U53" name="範囲3"/>
  </protectedRanges>
  <mergeCells count="270">
    <mergeCell ref="V45:AO45"/>
    <mergeCell ref="V48:Y48"/>
    <mergeCell ref="Z48:AC48"/>
    <mergeCell ref="AD48:AG48"/>
    <mergeCell ref="AH48:AK48"/>
    <mergeCell ref="AL48:AO48"/>
    <mergeCell ref="AD50:AG50"/>
    <mergeCell ref="AD51:AG51"/>
    <mergeCell ref="AD52:AG52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8:E8"/>
    <mergeCell ref="F8:X8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9:E29"/>
    <mergeCell ref="F29:I29"/>
    <mergeCell ref="J29:M29"/>
    <mergeCell ref="N29:O29"/>
    <mergeCell ref="P29:R29"/>
    <mergeCell ref="U29:W29"/>
    <mergeCell ref="P36:R36"/>
    <mergeCell ref="AC36:AE36"/>
    <mergeCell ref="U34:AB35"/>
    <mergeCell ref="X31:Z31"/>
    <mergeCell ref="AA31:AC31"/>
    <mergeCell ref="C32:E32"/>
    <mergeCell ref="F32:I32"/>
    <mergeCell ref="J32:M32"/>
    <mergeCell ref="N32:O32"/>
    <mergeCell ref="P32:R32"/>
    <mergeCell ref="U32:W32"/>
    <mergeCell ref="X32:Z32"/>
    <mergeCell ref="AA32:AC32"/>
    <mergeCell ref="C31:E31"/>
    <mergeCell ref="F31:I31"/>
    <mergeCell ref="J31:M31"/>
    <mergeCell ref="N31:O31"/>
    <mergeCell ref="P31:R31"/>
    <mergeCell ref="U31:W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AC34:AE34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43:M43"/>
    <mergeCell ref="N43:S43"/>
    <mergeCell ref="T43:U43"/>
    <mergeCell ref="V43:AO43"/>
    <mergeCell ref="AF36:AH36"/>
    <mergeCell ref="AI36:AK36"/>
    <mergeCell ref="AF37:AH37"/>
    <mergeCell ref="AI37:AK37"/>
    <mergeCell ref="C37:E37"/>
    <mergeCell ref="F37:I37"/>
    <mergeCell ref="AL47:AO47"/>
    <mergeCell ref="V46:Y46"/>
    <mergeCell ref="Z46:AC46"/>
    <mergeCell ref="AD46:AG46"/>
    <mergeCell ref="AH46:AK46"/>
    <mergeCell ref="AL46:AO46"/>
    <mergeCell ref="J37:M37"/>
    <mergeCell ref="V47:Y47"/>
    <mergeCell ref="Z47:AC47"/>
    <mergeCell ref="AD47:AG47"/>
    <mergeCell ref="AH47:AK47"/>
    <mergeCell ref="N37:O37"/>
    <mergeCell ref="P37:R37"/>
    <mergeCell ref="AC37:AE37"/>
    <mergeCell ref="C36:E36"/>
    <mergeCell ref="F36:I36"/>
    <mergeCell ref="J36:M36"/>
    <mergeCell ref="N36:O36"/>
    <mergeCell ref="N50:Q50"/>
    <mergeCell ref="R50:U50"/>
    <mergeCell ref="V50:Y50"/>
    <mergeCell ref="Z50:AC50"/>
    <mergeCell ref="B50:M50"/>
    <mergeCell ref="B53:M53"/>
    <mergeCell ref="B58:J58"/>
    <mergeCell ref="B59:J59"/>
    <mergeCell ref="B60:J60"/>
    <mergeCell ref="B61:J61"/>
    <mergeCell ref="N51:Q51"/>
    <mergeCell ref="R51:U51"/>
    <mergeCell ref="V51:Y51"/>
    <mergeCell ref="Z51:AC51"/>
    <mergeCell ref="N52:Q52"/>
    <mergeCell ref="R52:U52"/>
    <mergeCell ref="V52:Y52"/>
    <mergeCell ref="Z52:AC52"/>
    <mergeCell ref="B51:M51"/>
    <mergeCell ref="B52:M52"/>
    <mergeCell ref="X61:AB61"/>
    <mergeCell ref="AC61:AJ61"/>
    <mergeCell ref="AD53:AG53"/>
    <mergeCell ref="B54:M54"/>
    <mergeCell ref="N54:Q54"/>
    <mergeCell ref="R54:U54"/>
    <mergeCell ref="V54:Y54"/>
    <mergeCell ref="Z54:AC54"/>
    <mergeCell ref="AD54:AG54"/>
    <mergeCell ref="N53:Q53"/>
    <mergeCell ref="R53:U53"/>
    <mergeCell ref="V53:Y53"/>
    <mergeCell ref="Z53:AC53"/>
    <mergeCell ref="AP60:BA60"/>
    <mergeCell ref="K61:R61"/>
    <mergeCell ref="S61:W61"/>
    <mergeCell ref="AK61:AO61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B62:J62"/>
    <mergeCell ref="C66:F66"/>
    <mergeCell ref="G66:M66"/>
    <mergeCell ref="N66:Q66"/>
    <mergeCell ref="R66:X66"/>
    <mergeCell ref="AP62:BA62"/>
    <mergeCell ref="B65:F65"/>
    <mergeCell ref="G65:M65"/>
    <mergeCell ref="N65:Q65"/>
    <mergeCell ref="R65:X65"/>
    <mergeCell ref="K62:R62"/>
    <mergeCell ref="S62:W62"/>
    <mergeCell ref="X62:AB62"/>
    <mergeCell ref="AC62:AJ62"/>
    <mergeCell ref="AK62:AO62"/>
  </mergeCells>
  <phoneticPr fontId="4"/>
  <conditionalFormatting sqref="T11:X11">
    <cfRule type="containsBlanks" dxfId="16" priority="12">
      <formula>LEN(TRIM(T11))=0</formula>
    </cfRule>
  </conditionalFormatting>
  <conditionalFormatting sqref="G65:M66 R65:X66">
    <cfRule type="containsBlanks" dxfId="15" priority="11">
      <formula>LEN(TRIM(G65))=0</formula>
    </cfRule>
  </conditionalFormatting>
  <conditionalFormatting sqref="F2:X7 AG2:AX6 AG7:AM8 AS7:AX8 AG9:AX10 T11:X12">
    <cfRule type="containsBlanks" dxfId="14" priority="10">
      <formula>LEN(TRIM(F2))=0</formula>
    </cfRule>
  </conditionalFormatting>
  <conditionalFormatting sqref="C17:M36 P17:R36 AF35:AH37">
    <cfRule type="containsBlanks" dxfId="13" priority="9">
      <formula>LEN(TRIM(C17))=0</formula>
    </cfRule>
  </conditionalFormatting>
  <conditionalFormatting sqref="R51:R53">
    <cfRule type="containsBlanks" dxfId="12" priority="4">
      <formula>LEN(TRIM(R51))=0</formula>
    </cfRule>
  </conditionalFormatting>
  <conditionalFormatting sqref="C44:M44">
    <cfRule type="containsBlanks" dxfId="11" priority="2">
      <formula>LEN(TRIM(C44))=0</formula>
    </cfRule>
  </conditionalFormatting>
  <conditionalFormatting sqref="K58:BA59 K61:BA62">
    <cfRule type="containsBlanks" dxfId="10" priority="5">
      <formula>LEN(TRIM(K58))=0</formula>
    </cfRule>
  </conditionalFormatting>
  <conditionalFormatting sqref="N44:S44 V44:AO44 V46:AO48">
    <cfRule type="containsBlanks" dxfId="9" priority="3">
      <formula>LEN(TRIM(N44))=0</formula>
    </cfRule>
  </conditionalFormatting>
  <conditionalFormatting sqref="N51:Q53">
    <cfRule type="containsBlanks" dxfId="8" priority="1">
      <formula>LEN(TRIM(N51))=0</formula>
    </cfRule>
  </conditionalFormatting>
  <dataValidations count="3">
    <dataValidation type="list" allowBlank="1" showInputMessage="1" showErrorMessage="1" sqref="T11:X11" xr:uid="{795DC502-E017-450A-8D87-907C6FCBDB45}">
      <formula1>"税抜き,税込み"</formula1>
    </dataValidation>
    <dataValidation type="list" allowBlank="1" showInputMessage="1" showErrorMessage="1" sqref="P17:R36" xr:uid="{362A7E6C-BBDF-44B8-B26F-8F6E88F73795}">
      <formula1>$U$30:$U$32</formula1>
    </dataValidation>
    <dataValidation type="list" allowBlank="1" showInputMessage="1" showErrorMessage="1" sqref="V46:AO48" xr:uid="{22C155EF-3BD5-46A3-B4A1-39E7E2A6907B}">
      <formula1>$AZ$46:$AZ$48</formula1>
    </dataValidation>
  </dataValidations>
  <hyperlinks>
    <hyperlink ref="AP62" r:id="rId1" xr:uid="{21D60940-B468-4677-9DA0-5F9E0B949FBF}"/>
    <hyperlink ref="AP61" r:id="rId2" xr:uid="{249DC1CC-60AC-44A6-9D8B-40D100359EB5}"/>
  </hyperlinks>
  <pageMargins left="0.7" right="0.7" top="0.75" bottom="0.75" header="0.3" footer="0.3"/>
  <pageSetup paperSize="9" scale="92" orientation="landscape" r:id="rId3"/>
  <rowBreaks count="1" manualBreakCount="1">
    <brk id="40" max="54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A67"/>
  <sheetViews>
    <sheetView tabSelected="1" view="pageBreakPreview" zoomScaleSheetLayoutView="100" workbookViewId="0"/>
  </sheetViews>
  <sheetFormatPr defaultColWidth="9" defaultRowHeight="18.75"/>
  <cols>
    <col min="1" max="1" width="2.5703125" style="2" customWidth="1"/>
    <col min="2" max="2" width="2.5703125" style="3" customWidth="1"/>
    <col min="3" max="20" width="2.5703125" style="2" customWidth="1"/>
    <col min="21" max="21" width="5.42578125" style="2" customWidth="1"/>
    <col min="22" max="22" width="2.5703125" style="2" customWidth="1"/>
    <col min="23" max="23" width="4.5703125" style="2" customWidth="1"/>
    <col min="24" max="44" width="2.7109375" style="2" customWidth="1"/>
    <col min="45" max="45" width="4" style="2" customWidth="1"/>
    <col min="46" max="49" width="2.7109375" style="2" customWidth="1"/>
    <col min="50" max="100" width="2.5703125" style="2" customWidth="1"/>
    <col min="101" max="101" width="9" style="2" customWidth="1"/>
    <col min="102" max="16384" width="9" style="2"/>
  </cols>
  <sheetData>
    <row r="2" spans="2:50">
      <c r="B2" s="67" t="s">
        <v>0</v>
      </c>
      <c r="C2" s="65"/>
      <c r="D2" s="65"/>
      <c r="E2" s="66"/>
      <c r="F2" s="178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0"/>
      <c r="AA2" s="54" t="s">
        <v>2</v>
      </c>
      <c r="AB2" s="54"/>
      <c r="AC2" s="54"/>
      <c r="AD2" s="54"/>
      <c r="AE2" s="54"/>
      <c r="AF2" s="54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</row>
    <row r="3" spans="2:50">
      <c r="B3" s="67" t="s">
        <v>4</v>
      </c>
      <c r="C3" s="65"/>
      <c r="D3" s="65"/>
      <c r="E3" s="66"/>
      <c r="F3" s="178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80"/>
      <c r="AA3" s="54" t="s">
        <v>6</v>
      </c>
      <c r="AB3" s="54"/>
      <c r="AC3" s="54"/>
      <c r="AD3" s="54"/>
      <c r="AE3" s="54" t="s">
        <v>7</v>
      </c>
      <c r="AF3" s="54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</row>
    <row r="4" spans="2:50">
      <c r="B4" s="67" t="s">
        <v>9</v>
      </c>
      <c r="C4" s="65"/>
      <c r="D4" s="65"/>
      <c r="E4" s="66"/>
      <c r="F4" s="182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  <c r="AA4" s="54"/>
      <c r="AB4" s="54"/>
      <c r="AC4" s="54"/>
      <c r="AD4" s="54"/>
      <c r="AE4" s="54" t="s">
        <v>10</v>
      </c>
      <c r="AF4" s="54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</row>
    <row r="5" spans="2:50">
      <c r="B5" s="67" t="s">
        <v>7</v>
      </c>
      <c r="C5" s="65"/>
      <c r="D5" s="65"/>
      <c r="E5" s="66"/>
      <c r="F5" s="11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  <c r="AA5" s="54" t="s">
        <v>12</v>
      </c>
      <c r="AB5" s="54"/>
      <c r="AC5" s="54"/>
      <c r="AD5" s="54"/>
      <c r="AE5" s="54" t="s">
        <v>13</v>
      </c>
      <c r="AF5" s="54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</row>
    <row r="6" spans="2:50">
      <c r="B6" s="67" t="s">
        <v>15</v>
      </c>
      <c r="C6" s="65"/>
      <c r="D6" s="65"/>
      <c r="E6" s="66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0"/>
      <c r="AA6" s="54"/>
      <c r="AB6" s="54"/>
      <c r="AC6" s="54"/>
      <c r="AD6" s="54"/>
      <c r="AE6" s="54" t="s">
        <v>10</v>
      </c>
      <c r="AF6" s="54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</row>
    <row r="7" spans="2:50">
      <c r="B7" s="54" t="s">
        <v>18</v>
      </c>
      <c r="C7" s="54"/>
      <c r="D7" s="54"/>
      <c r="E7" s="54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AA7" s="54" t="s">
        <v>20</v>
      </c>
      <c r="AB7" s="54"/>
      <c r="AC7" s="54"/>
      <c r="AD7" s="54"/>
      <c r="AE7" s="54"/>
      <c r="AF7" s="54"/>
      <c r="AG7" s="118"/>
      <c r="AH7" s="119"/>
      <c r="AI7" s="119"/>
      <c r="AJ7" s="119"/>
      <c r="AK7" s="119"/>
      <c r="AL7" s="119"/>
      <c r="AM7" s="120"/>
      <c r="AN7" s="67" t="s">
        <v>22</v>
      </c>
      <c r="AO7" s="65"/>
      <c r="AP7" s="65"/>
      <c r="AQ7" s="65"/>
      <c r="AR7" s="66"/>
      <c r="AS7" s="178"/>
      <c r="AT7" s="179"/>
      <c r="AU7" s="179"/>
      <c r="AV7" s="179"/>
      <c r="AW7" s="179"/>
      <c r="AX7" s="180"/>
    </row>
    <row r="8" spans="2:50">
      <c r="B8" s="2"/>
      <c r="AA8" s="54" t="s">
        <v>24</v>
      </c>
      <c r="AB8" s="54"/>
      <c r="AC8" s="54"/>
      <c r="AD8" s="54"/>
      <c r="AE8" s="54"/>
      <c r="AF8" s="54"/>
      <c r="AG8" s="118"/>
      <c r="AH8" s="119"/>
      <c r="AI8" s="119"/>
      <c r="AJ8" s="119"/>
      <c r="AK8" s="119"/>
      <c r="AL8" s="119"/>
      <c r="AM8" s="120"/>
      <c r="AN8" s="67" t="s">
        <v>26</v>
      </c>
      <c r="AO8" s="65"/>
      <c r="AP8" s="65"/>
      <c r="AQ8" s="65"/>
      <c r="AR8" s="66"/>
      <c r="AS8" s="178"/>
      <c r="AT8" s="179"/>
      <c r="AU8" s="179"/>
      <c r="AV8" s="179"/>
      <c r="AW8" s="179"/>
      <c r="AX8" s="180"/>
    </row>
    <row r="9" spans="2:50">
      <c r="AA9" s="54" t="s">
        <v>28</v>
      </c>
      <c r="AB9" s="54"/>
      <c r="AC9" s="54"/>
      <c r="AD9" s="54"/>
      <c r="AE9" s="54"/>
      <c r="AF9" s="54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</row>
    <row r="10" spans="2:50">
      <c r="AA10" s="54" t="s">
        <v>30</v>
      </c>
      <c r="AB10" s="54"/>
      <c r="AC10" s="54"/>
      <c r="AD10" s="54"/>
      <c r="AE10" s="54"/>
      <c r="AF10" s="67"/>
      <c r="AG10" s="172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</row>
    <row r="11" spans="2:50">
      <c r="B11" s="174" t="s">
        <v>32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5" t="s">
        <v>33</v>
      </c>
      <c r="U11" s="175"/>
      <c r="V11" s="175"/>
      <c r="W11" s="175"/>
      <c r="X11" s="175"/>
    </row>
    <row r="12" spans="2:50">
      <c r="B12" s="167" t="s">
        <v>34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8"/>
      <c r="U12" s="168"/>
      <c r="V12" s="168"/>
      <c r="W12" s="168"/>
      <c r="X12" s="168"/>
      <c r="Z12" s="375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35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69" t="s">
        <v>36</v>
      </c>
      <c r="D16" s="170"/>
      <c r="E16" s="171"/>
      <c r="F16" s="170" t="s">
        <v>37</v>
      </c>
      <c r="G16" s="170"/>
      <c r="H16" s="170"/>
      <c r="I16" s="171"/>
      <c r="J16" s="170" t="s">
        <v>38</v>
      </c>
      <c r="K16" s="170"/>
      <c r="L16" s="170"/>
      <c r="M16" s="171"/>
      <c r="N16" s="71" t="s">
        <v>39</v>
      </c>
      <c r="O16" s="87"/>
      <c r="P16" s="71" t="s">
        <v>40</v>
      </c>
      <c r="Q16" s="72"/>
      <c r="R16" s="73"/>
    </row>
    <row r="17" spans="2:29">
      <c r="B17" s="6">
        <v>1</v>
      </c>
      <c r="C17" s="128"/>
      <c r="D17" s="129"/>
      <c r="E17" s="130"/>
      <c r="F17" s="128"/>
      <c r="G17" s="129"/>
      <c r="H17" s="129"/>
      <c r="I17" s="130"/>
      <c r="J17" s="128"/>
      <c r="K17" s="129"/>
      <c r="L17" s="129"/>
      <c r="M17" s="130"/>
      <c r="N17" s="131" t="str">
        <f t="shared" ref="N17:N36" si="0">IF(F17="","",J17-F17+1)</f>
        <v/>
      </c>
      <c r="O17" s="132"/>
      <c r="P17" s="133"/>
      <c r="Q17" s="110"/>
      <c r="R17" s="111"/>
    </row>
    <row r="18" spans="2:29">
      <c r="B18" s="6">
        <v>2</v>
      </c>
      <c r="C18" s="128"/>
      <c r="D18" s="129"/>
      <c r="E18" s="130"/>
      <c r="F18" s="128"/>
      <c r="G18" s="129"/>
      <c r="H18" s="129"/>
      <c r="I18" s="130"/>
      <c r="J18" s="128"/>
      <c r="K18" s="129"/>
      <c r="L18" s="129"/>
      <c r="M18" s="130"/>
      <c r="N18" s="131" t="str">
        <f t="shared" si="0"/>
        <v/>
      </c>
      <c r="O18" s="132"/>
      <c r="P18" s="133"/>
      <c r="Q18" s="110"/>
      <c r="R18" s="111"/>
    </row>
    <row r="19" spans="2:29">
      <c r="B19" s="6">
        <v>3</v>
      </c>
      <c r="C19" s="128"/>
      <c r="D19" s="129"/>
      <c r="E19" s="130"/>
      <c r="F19" s="128"/>
      <c r="G19" s="129"/>
      <c r="H19" s="129"/>
      <c r="I19" s="130"/>
      <c r="J19" s="128"/>
      <c r="K19" s="129"/>
      <c r="L19" s="129"/>
      <c r="M19" s="130"/>
      <c r="N19" s="131" t="str">
        <f t="shared" si="0"/>
        <v/>
      </c>
      <c r="O19" s="132"/>
      <c r="P19" s="133"/>
      <c r="Q19" s="110"/>
      <c r="R19" s="111"/>
    </row>
    <row r="20" spans="2:29">
      <c r="B20" s="6">
        <v>4</v>
      </c>
      <c r="C20" s="128"/>
      <c r="D20" s="129"/>
      <c r="E20" s="130"/>
      <c r="F20" s="128"/>
      <c r="G20" s="129"/>
      <c r="H20" s="129"/>
      <c r="I20" s="130"/>
      <c r="J20" s="128"/>
      <c r="K20" s="129"/>
      <c r="L20" s="129"/>
      <c r="M20" s="130"/>
      <c r="N20" s="131" t="str">
        <f t="shared" si="0"/>
        <v/>
      </c>
      <c r="O20" s="132"/>
      <c r="P20" s="133"/>
      <c r="Q20" s="110"/>
      <c r="R20" s="111"/>
    </row>
    <row r="21" spans="2:29">
      <c r="B21" s="6">
        <v>5</v>
      </c>
      <c r="C21" s="128"/>
      <c r="D21" s="129"/>
      <c r="E21" s="130"/>
      <c r="F21" s="128"/>
      <c r="G21" s="129"/>
      <c r="H21" s="129"/>
      <c r="I21" s="130"/>
      <c r="J21" s="128"/>
      <c r="K21" s="129"/>
      <c r="L21" s="129"/>
      <c r="M21" s="130"/>
      <c r="N21" s="131" t="str">
        <f t="shared" si="0"/>
        <v/>
      </c>
      <c r="O21" s="132"/>
      <c r="P21" s="133"/>
      <c r="Q21" s="110"/>
      <c r="R21" s="111"/>
    </row>
    <row r="22" spans="2:29">
      <c r="B22" s="6">
        <v>6</v>
      </c>
      <c r="C22" s="128"/>
      <c r="D22" s="129"/>
      <c r="E22" s="130"/>
      <c r="F22" s="128"/>
      <c r="G22" s="129"/>
      <c r="H22" s="129"/>
      <c r="I22" s="130"/>
      <c r="J22" s="128"/>
      <c r="K22" s="129"/>
      <c r="L22" s="129"/>
      <c r="M22" s="130"/>
      <c r="N22" s="131" t="str">
        <f t="shared" si="0"/>
        <v/>
      </c>
      <c r="O22" s="132"/>
      <c r="P22" s="133"/>
      <c r="Q22" s="110"/>
      <c r="R22" s="111"/>
    </row>
    <row r="23" spans="2:29">
      <c r="B23" s="6">
        <v>7</v>
      </c>
      <c r="C23" s="128"/>
      <c r="D23" s="129"/>
      <c r="E23" s="130"/>
      <c r="F23" s="128"/>
      <c r="G23" s="129"/>
      <c r="H23" s="129"/>
      <c r="I23" s="130"/>
      <c r="J23" s="128"/>
      <c r="K23" s="129"/>
      <c r="L23" s="129"/>
      <c r="M23" s="130"/>
      <c r="N23" s="131" t="str">
        <f t="shared" si="0"/>
        <v/>
      </c>
      <c r="O23" s="132"/>
      <c r="P23" s="133"/>
      <c r="Q23" s="110"/>
      <c r="R23" s="111"/>
    </row>
    <row r="24" spans="2:29">
      <c r="B24" s="6">
        <v>8</v>
      </c>
      <c r="C24" s="128"/>
      <c r="D24" s="129"/>
      <c r="E24" s="130"/>
      <c r="F24" s="128"/>
      <c r="G24" s="129"/>
      <c r="H24" s="129"/>
      <c r="I24" s="130"/>
      <c r="J24" s="128"/>
      <c r="K24" s="129"/>
      <c r="L24" s="129"/>
      <c r="M24" s="130"/>
      <c r="N24" s="131" t="str">
        <f t="shared" si="0"/>
        <v/>
      </c>
      <c r="O24" s="132"/>
      <c r="P24" s="133"/>
      <c r="Q24" s="110"/>
      <c r="R24" s="111"/>
    </row>
    <row r="25" spans="2:29">
      <c r="B25" s="6">
        <v>9</v>
      </c>
      <c r="C25" s="128"/>
      <c r="D25" s="129"/>
      <c r="E25" s="130"/>
      <c r="F25" s="128"/>
      <c r="G25" s="129"/>
      <c r="H25" s="129"/>
      <c r="I25" s="130"/>
      <c r="J25" s="128"/>
      <c r="K25" s="129"/>
      <c r="L25" s="129"/>
      <c r="M25" s="130"/>
      <c r="N25" s="131" t="str">
        <f t="shared" si="0"/>
        <v/>
      </c>
      <c r="O25" s="132"/>
      <c r="P25" s="133"/>
      <c r="Q25" s="110"/>
      <c r="R25" s="111"/>
    </row>
    <row r="26" spans="2:29">
      <c r="B26" s="6">
        <v>10</v>
      </c>
      <c r="C26" s="128"/>
      <c r="D26" s="129"/>
      <c r="E26" s="130"/>
      <c r="F26" s="128"/>
      <c r="G26" s="129"/>
      <c r="H26" s="129"/>
      <c r="I26" s="130"/>
      <c r="J26" s="128"/>
      <c r="K26" s="129"/>
      <c r="L26" s="129"/>
      <c r="M26" s="130"/>
      <c r="N26" s="131" t="str">
        <f t="shared" si="0"/>
        <v/>
      </c>
      <c r="O26" s="132"/>
      <c r="P26" s="133"/>
      <c r="Q26" s="110"/>
      <c r="R26" s="111"/>
    </row>
    <row r="27" spans="2:29">
      <c r="B27" s="6">
        <v>11</v>
      </c>
      <c r="C27" s="128"/>
      <c r="D27" s="129"/>
      <c r="E27" s="130"/>
      <c r="F27" s="128"/>
      <c r="G27" s="129"/>
      <c r="H27" s="129"/>
      <c r="I27" s="130"/>
      <c r="J27" s="128"/>
      <c r="K27" s="129"/>
      <c r="L27" s="129"/>
      <c r="M27" s="130"/>
      <c r="N27" s="131" t="str">
        <f t="shared" si="0"/>
        <v/>
      </c>
      <c r="O27" s="132"/>
      <c r="P27" s="133"/>
      <c r="Q27" s="110"/>
      <c r="R27" s="111"/>
    </row>
    <row r="28" spans="2:29">
      <c r="B28" s="6">
        <v>12</v>
      </c>
      <c r="C28" s="128"/>
      <c r="D28" s="129"/>
      <c r="E28" s="130"/>
      <c r="F28" s="128"/>
      <c r="G28" s="129"/>
      <c r="H28" s="129"/>
      <c r="I28" s="130"/>
      <c r="J28" s="128"/>
      <c r="K28" s="129"/>
      <c r="L28" s="129"/>
      <c r="M28" s="130"/>
      <c r="N28" s="131" t="str">
        <f t="shared" si="0"/>
        <v/>
      </c>
      <c r="O28" s="132"/>
      <c r="P28" s="133"/>
      <c r="Q28" s="110"/>
      <c r="R28" s="111"/>
    </row>
    <row r="29" spans="2:29">
      <c r="B29" s="6">
        <v>13</v>
      </c>
      <c r="C29" s="128"/>
      <c r="D29" s="129"/>
      <c r="E29" s="130"/>
      <c r="F29" s="128"/>
      <c r="G29" s="129"/>
      <c r="H29" s="129"/>
      <c r="I29" s="130"/>
      <c r="J29" s="128"/>
      <c r="K29" s="129"/>
      <c r="L29" s="129"/>
      <c r="M29" s="130"/>
      <c r="N29" s="131" t="str">
        <f t="shared" si="0"/>
        <v/>
      </c>
      <c r="O29" s="132"/>
      <c r="P29" s="133"/>
      <c r="Q29" s="110"/>
      <c r="R29" s="111"/>
      <c r="U29" s="54" t="s">
        <v>40</v>
      </c>
      <c r="V29" s="54"/>
      <c r="W29" s="54"/>
      <c r="X29" s="54" t="s">
        <v>48</v>
      </c>
      <c r="Y29" s="54"/>
      <c r="Z29" s="54"/>
      <c r="AA29" s="54" t="s">
        <v>49</v>
      </c>
      <c r="AB29" s="54"/>
      <c r="AC29" s="54"/>
    </row>
    <row r="30" spans="2:29">
      <c r="B30" s="6">
        <v>14</v>
      </c>
      <c r="C30" s="128"/>
      <c r="D30" s="129"/>
      <c r="E30" s="130"/>
      <c r="F30" s="128"/>
      <c r="G30" s="129"/>
      <c r="H30" s="129"/>
      <c r="I30" s="130"/>
      <c r="J30" s="128"/>
      <c r="K30" s="129"/>
      <c r="L30" s="129"/>
      <c r="M30" s="130"/>
      <c r="N30" s="131" t="str">
        <f t="shared" si="0"/>
        <v/>
      </c>
      <c r="O30" s="132"/>
      <c r="P30" s="133"/>
      <c r="Q30" s="110"/>
      <c r="R30" s="111"/>
      <c r="U30" s="54" t="s">
        <v>42</v>
      </c>
      <c r="V30" s="54"/>
      <c r="W30" s="54"/>
      <c r="X30" s="166">
        <f>COUNTIF(P17:R36,"脳損傷")</f>
        <v>0</v>
      </c>
      <c r="Y30" s="166"/>
      <c r="Z30" s="166"/>
      <c r="AA30" s="166">
        <f ca="1">SUMIF(P17:R36,"脳損傷",N17:O36)</f>
        <v>0</v>
      </c>
      <c r="AB30" s="166"/>
      <c r="AC30" s="166"/>
    </row>
    <row r="31" spans="2:29">
      <c r="B31" s="6">
        <v>15</v>
      </c>
      <c r="C31" s="128"/>
      <c r="D31" s="129"/>
      <c r="E31" s="130"/>
      <c r="F31" s="128"/>
      <c r="G31" s="129"/>
      <c r="H31" s="129"/>
      <c r="I31" s="130"/>
      <c r="J31" s="128"/>
      <c r="K31" s="129"/>
      <c r="L31" s="129"/>
      <c r="M31" s="130"/>
      <c r="N31" s="131" t="str">
        <f t="shared" si="0"/>
        <v/>
      </c>
      <c r="O31" s="132"/>
      <c r="P31" s="133"/>
      <c r="Q31" s="110"/>
      <c r="R31" s="111"/>
      <c r="U31" s="54" t="s">
        <v>45</v>
      </c>
      <c r="V31" s="54"/>
      <c r="W31" s="54"/>
      <c r="X31" s="166">
        <f>COUNTIF(P17:R36,"脊髄損傷")</f>
        <v>0</v>
      </c>
      <c r="Y31" s="166"/>
      <c r="Z31" s="166"/>
      <c r="AA31" s="166">
        <f ca="1">SUMIF(P17:R36,"脊髄損傷",N17:O36)</f>
        <v>0</v>
      </c>
      <c r="AB31" s="166"/>
      <c r="AC31" s="166"/>
    </row>
    <row r="32" spans="2:29">
      <c r="B32" s="6">
        <v>16</v>
      </c>
      <c r="C32" s="128"/>
      <c r="D32" s="129"/>
      <c r="E32" s="130"/>
      <c r="F32" s="128"/>
      <c r="G32" s="129"/>
      <c r="H32" s="129"/>
      <c r="I32" s="130"/>
      <c r="J32" s="128"/>
      <c r="K32" s="129"/>
      <c r="L32" s="129"/>
      <c r="M32" s="130"/>
      <c r="N32" s="131" t="str">
        <f t="shared" si="0"/>
        <v/>
      </c>
      <c r="O32" s="132"/>
      <c r="P32" s="133"/>
      <c r="Q32" s="110"/>
      <c r="R32" s="111"/>
      <c r="U32" s="54" t="s">
        <v>50</v>
      </c>
      <c r="V32" s="54"/>
      <c r="W32" s="54"/>
      <c r="X32" s="166">
        <f>COUNTIF(P17:R36,"その他")</f>
        <v>0</v>
      </c>
      <c r="Y32" s="166"/>
      <c r="Z32" s="166"/>
      <c r="AA32" s="166">
        <f ca="1">SUMIF(P17:R36,"その他",N17:O36)</f>
        <v>0</v>
      </c>
      <c r="AB32" s="166"/>
      <c r="AC32" s="166"/>
    </row>
    <row r="33" spans="2:53">
      <c r="B33" s="6">
        <v>17</v>
      </c>
      <c r="C33" s="128"/>
      <c r="D33" s="129"/>
      <c r="E33" s="130"/>
      <c r="F33" s="128"/>
      <c r="G33" s="129"/>
      <c r="H33" s="129"/>
      <c r="I33" s="130"/>
      <c r="J33" s="128"/>
      <c r="K33" s="129"/>
      <c r="L33" s="129"/>
      <c r="M33" s="130"/>
      <c r="N33" s="131" t="str">
        <f t="shared" si="0"/>
        <v/>
      </c>
      <c r="O33" s="132"/>
      <c r="P33" s="133"/>
      <c r="Q33" s="110"/>
      <c r="R33" s="111"/>
    </row>
    <row r="34" spans="2:53">
      <c r="B34" s="6">
        <v>18</v>
      </c>
      <c r="C34" s="128"/>
      <c r="D34" s="129"/>
      <c r="E34" s="130"/>
      <c r="F34" s="128"/>
      <c r="G34" s="129"/>
      <c r="H34" s="129"/>
      <c r="I34" s="130"/>
      <c r="J34" s="128"/>
      <c r="K34" s="129"/>
      <c r="L34" s="129"/>
      <c r="M34" s="130"/>
      <c r="N34" s="131" t="str">
        <f t="shared" si="0"/>
        <v/>
      </c>
      <c r="O34" s="132"/>
      <c r="P34" s="133"/>
      <c r="Q34" s="110"/>
      <c r="R34" s="111"/>
      <c r="U34" s="160" t="s">
        <v>51</v>
      </c>
      <c r="V34" s="161"/>
      <c r="W34" s="161"/>
      <c r="X34" s="161"/>
      <c r="Y34" s="161"/>
      <c r="Z34" s="161"/>
      <c r="AA34" s="161"/>
      <c r="AB34" s="162"/>
      <c r="AC34" s="151" t="s">
        <v>52</v>
      </c>
      <c r="AD34" s="126"/>
      <c r="AE34" s="152"/>
      <c r="AF34" s="125">
        <f>SUM(AF35:AH37)</f>
        <v>0</v>
      </c>
      <c r="AG34" s="125"/>
      <c r="AH34" s="125"/>
      <c r="AI34" s="126" t="s">
        <v>53</v>
      </c>
      <c r="AJ34" s="126"/>
      <c r="AK34" s="127"/>
    </row>
    <row r="35" spans="2:53">
      <c r="B35" s="6">
        <v>19</v>
      </c>
      <c r="C35" s="128"/>
      <c r="D35" s="129"/>
      <c r="E35" s="130"/>
      <c r="F35" s="128"/>
      <c r="G35" s="129"/>
      <c r="H35" s="129"/>
      <c r="I35" s="130"/>
      <c r="J35" s="128"/>
      <c r="K35" s="129"/>
      <c r="L35" s="129"/>
      <c r="M35" s="130"/>
      <c r="N35" s="131" t="str">
        <f t="shared" si="0"/>
        <v/>
      </c>
      <c r="O35" s="132"/>
      <c r="P35" s="133"/>
      <c r="Q35" s="110"/>
      <c r="R35" s="111"/>
      <c r="U35" s="163"/>
      <c r="V35" s="164"/>
      <c r="W35" s="164"/>
      <c r="X35" s="164"/>
      <c r="Y35" s="164"/>
      <c r="Z35" s="164"/>
      <c r="AA35" s="164"/>
      <c r="AB35" s="165"/>
      <c r="AC35" s="134" t="s">
        <v>54</v>
      </c>
      <c r="AD35" s="135"/>
      <c r="AE35" s="136"/>
      <c r="AF35" s="137"/>
      <c r="AG35" s="137"/>
      <c r="AH35" s="137"/>
      <c r="AI35" s="135" t="s">
        <v>53</v>
      </c>
      <c r="AJ35" s="135"/>
      <c r="AK35" s="138"/>
    </row>
    <row r="36" spans="2:53">
      <c r="B36" s="7">
        <v>20</v>
      </c>
      <c r="C36" s="145"/>
      <c r="D36" s="146"/>
      <c r="E36" s="147"/>
      <c r="F36" s="148"/>
      <c r="G36" s="149"/>
      <c r="H36" s="149"/>
      <c r="I36" s="150"/>
      <c r="J36" s="148"/>
      <c r="K36" s="149"/>
      <c r="L36" s="149"/>
      <c r="M36" s="150"/>
      <c r="N36" s="153" t="str">
        <f t="shared" si="0"/>
        <v/>
      </c>
      <c r="O36" s="154"/>
      <c r="P36" s="155"/>
      <c r="Q36" s="156"/>
      <c r="R36" s="157"/>
      <c r="U36" s="3"/>
      <c r="AC36" s="158" t="s">
        <v>55</v>
      </c>
      <c r="AD36" s="110"/>
      <c r="AE36" s="159"/>
      <c r="AF36" s="109"/>
      <c r="AG36" s="109"/>
      <c r="AH36" s="109"/>
      <c r="AI36" s="110" t="s">
        <v>53</v>
      </c>
      <c r="AJ36" s="110"/>
      <c r="AK36" s="111"/>
    </row>
    <row r="37" spans="2:53">
      <c r="B37" s="7" t="s">
        <v>56</v>
      </c>
      <c r="C37" s="115">
        <f>COUNTA(C17:E36)</f>
        <v>0</v>
      </c>
      <c r="D37" s="116"/>
      <c r="E37" s="117"/>
      <c r="F37" s="115"/>
      <c r="G37" s="116"/>
      <c r="H37" s="116"/>
      <c r="I37" s="117"/>
      <c r="J37" s="115"/>
      <c r="K37" s="116"/>
      <c r="L37" s="116"/>
      <c r="M37" s="117"/>
      <c r="N37" s="139">
        <f>SUM(N17:O36)</f>
        <v>0</v>
      </c>
      <c r="O37" s="140"/>
      <c r="P37" s="139"/>
      <c r="Q37" s="141"/>
      <c r="R37" s="142"/>
      <c r="AC37" s="143" t="s">
        <v>57</v>
      </c>
      <c r="AD37" s="113"/>
      <c r="AE37" s="144"/>
      <c r="AF37" s="112"/>
      <c r="AG37" s="112"/>
      <c r="AH37" s="112"/>
      <c r="AI37" s="113" t="s">
        <v>53</v>
      </c>
      <c r="AJ37" s="113"/>
      <c r="AK37" s="114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58</v>
      </c>
    </row>
    <row r="43" spans="2:53">
      <c r="B43" s="10"/>
      <c r="C43" s="67" t="s">
        <v>59</v>
      </c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7" t="s">
        <v>60</v>
      </c>
      <c r="O43" s="65"/>
      <c r="P43" s="65"/>
      <c r="Q43" s="65"/>
      <c r="R43" s="65"/>
      <c r="S43" s="66"/>
      <c r="T43" s="67" t="s">
        <v>61</v>
      </c>
      <c r="U43" s="66"/>
      <c r="V43" s="67" t="s">
        <v>62</v>
      </c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6"/>
      <c r="AP43" s="54" t="s">
        <v>63</v>
      </c>
      <c r="AQ43" s="54"/>
      <c r="AR43" s="54"/>
      <c r="AS43" s="54"/>
    </row>
    <row r="44" spans="2:53">
      <c r="B44" s="10">
        <v>1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20"/>
      <c r="N44" s="67"/>
      <c r="O44" s="65"/>
      <c r="P44" s="65"/>
      <c r="Q44" s="65"/>
      <c r="R44" s="65"/>
      <c r="S44" s="66"/>
      <c r="T44" s="95" t="s">
        <v>65</v>
      </c>
      <c r="U44" s="94"/>
      <c r="V44" s="121"/>
      <c r="W44" s="122"/>
      <c r="X44" s="122"/>
      <c r="Y44" s="123"/>
      <c r="Z44" s="121"/>
      <c r="AA44" s="122"/>
      <c r="AB44" s="122"/>
      <c r="AC44" s="123"/>
      <c r="AD44" s="121"/>
      <c r="AE44" s="122"/>
      <c r="AF44" s="122"/>
      <c r="AG44" s="123"/>
      <c r="AH44" s="121"/>
      <c r="AI44" s="122"/>
      <c r="AJ44" s="122"/>
      <c r="AK44" s="123"/>
      <c r="AL44" s="121"/>
      <c r="AM44" s="122"/>
      <c r="AN44" s="122"/>
      <c r="AO44" s="123"/>
      <c r="AP44" s="124" t="str">
        <f>IF(COUNTA(V44:AO44)=0,"",MAX(V44,Z44,AD44,AH44,AL44))</f>
        <v/>
      </c>
      <c r="AQ44" s="124"/>
      <c r="AR44" s="124"/>
      <c r="AS44" s="124"/>
    </row>
    <row r="45" spans="2:53" customFormat="1" ht="21" customHeight="1">
      <c r="V45" s="67" t="s">
        <v>66</v>
      </c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6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67"/>
      <c r="W46" s="65"/>
      <c r="X46" s="65"/>
      <c r="Y46" s="66"/>
      <c r="Z46" s="67"/>
      <c r="AA46" s="65"/>
      <c r="AB46" s="65"/>
      <c r="AC46" s="66"/>
      <c r="AD46" s="67"/>
      <c r="AE46" s="65"/>
      <c r="AF46" s="65"/>
      <c r="AG46" s="66"/>
      <c r="AH46" s="67"/>
      <c r="AI46" s="65"/>
      <c r="AJ46" s="65"/>
      <c r="AK46" s="66"/>
      <c r="AL46" s="67"/>
      <c r="AM46" s="65"/>
      <c r="AN46" s="65"/>
      <c r="AO46" s="66"/>
      <c r="AZ46" s="11" t="s">
        <v>67</v>
      </c>
    </row>
    <row r="47" spans="2:53">
      <c r="Q47"/>
      <c r="R47"/>
      <c r="S47"/>
      <c r="T47"/>
      <c r="U47"/>
      <c r="V47" s="67"/>
      <c r="W47" s="65"/>
      <c r="X47" s="65"/>
      <c r="Y47" s="66"/>
      <c r="Z47" s="67"/>
      <c r="AA47" s="65"/>
      <c r="AB47" s="65"/>
      <c r="AC47" s="66"/>
      <c r="AD47" s="67"/>
      <c r="AE47" s="65"/>
      <c r="AF47" s="65"/>
      <c r="AG47" s="66"/>
      <c r="AH47" s="67"/>
      <c r="AI47" s="65"/>
      <c r="AJ47" s="65"/>
      <c r="AK47" s="66"/>
      <c r="AL47" s="67"/>
      <c r="AM47" s="65"/>
      <c r="AN47" s="65"/>
      <c r="AO47" s="66"/>
      <c r="AZ47" s="11" t="s">
        <v>68</v>
      </c>
    </row>
    <row r="48" spans="2:53">
      <c r="Q48"/>
      <c r="R48"/>
      <c r="S48"/>
      <c r="T48"/>
      <c r="U48"/>
      <c r="V48" s="67"/>
      <c r="W48" s="65"/>
      <c r="X48" s="65"/>
      <c r="Y48" s="66"/>
      <c r="Z48" s="67"/>
      <c r="AA48" s="65"/>
      <c r="AB48" s="65"/>
      <c r="AC48" s="66"/>
      <c r="AD48" s="67"/>
      <c r="AE48" s="65"/>
      <c r="AF48" s="65"/>
      <c r="AG48" s="66"/>
      <c r="AH48" s="67"/>
      <c r="AI48" s="65"/>
      <c r="AJ48" s="65"/>
      <c r="AK48" s="66"/>
      <c r="AL48" s="67"/>
      <c r="AM48" s="65"/>
      <c r="AN48" s="65"/>
      <c r="AO48" s="66"/>
      <c r="AZ48" s="11" t="s">
        <v>69</v>
      </c>
    </row>
    <row r="50" spans="2:53">
      <c r="B50" s="91" t="s">
        <v>70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65" t="s">
        <v>71</v>
      </c>
      <c r="O50" s="65"/>
      <c r="P50" s="65"/>
      <c r="Q50" s="66"/>
      <c r="R50" s="67" t="s">
        <v>72</v>
      </c>
      <c r="S50" s="65"/>
      <c r="T50" s="65"/>
      <c r="U50" s="66"/>
      <c r="V50" s="67" t="s">
        <v>73</v>
      </c>
      <c r="W50" s="65"/>
      <c r="X50" s="65"/>
      <c r="Y50" s="66"/>
      <c r="Z50" s="67" t="s">
        <v>74</v>
      </c>
      <c r="AA50" s="65"/>
      <c r="AB50" s="65"/>
      <c r="AC50" s="66"/>
      <c r="AD50" s="54" t="s">
        <v>75</v>
      </c>
      <c r="AE50" s="54"/>
      <c r="AF50" s="54"/>
      <c r="AG50" s="54"/>
      <c r="AH50"/>
      <c r="AI50"/>
      <c r="AJ50"/>
      <c r="AK50"/>
    </row>
    <row r="51" spans="2:53">
      <c r="B51" s="91" t="s">
        <v>67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65"/>
      <c r="O51" s="65"/>
      <c r="P51" s="65"/>
      <c r="Q51" s="66"/>
      <c r="R51" s="67"/>
      <c r="S51" s="65"/>
      <c r="T51" s="65"/>
      <c r="U51" s="66"/>
      <c r="V51" s="68">
        <f>N51*Z51+AD51*R51</f>
        <v>0</v>
      </c>
      <c r="W51" s="69"/>
      <c r="X51" s="69"/>
      <c r="Y51" s="70"/>
      <c r="Z51" s="68">
        <v>49680</v>
      </c>
      <c r="AA51" s="69"/>
      <c r="AB51" s="69"/>
      <c r="AC51" s="70"/>
      <c r="AD51" s="92">
        <v>1100</v>
      </c>
      <c r="AE51" s="92"/>
      <c r="AF51" s="92"/>
      <c r="AG51" s="92"/>
      <c r="AH51"/>
      <c r="AI51"/>
      <c r="AJ51"/>
      <c r="AK51"/>
    </row>
    <row r="52" spans="2:53">
      <c r="B52" s="91" t="s">
        <v>68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65"/>
      <c r="O52" s="65"/>
      <c r="P52" s="65"/>
      <c r="Q52" s="66"/>
      <c r="R52" s="67"/>
      <c r="S52" s="65"/>
      <c r="T52" s="65"/>
      <c r="U52" s="66"/>
      <c r="V52" s="68">
        <f t="shared" ref="V52:V53" si="1">N52*Z52+AD52*R52</f>
        <v>0</v>
      </c>
      <c r="W52" s="69"/>
      <c r="X52" s="69"/>
      <c r="Y52" s="70"/>
      <c r="Z52" s="68">
        <v>22941</v>
      </c>
      <c r="AA52" s="69"/>
      <c r="AB52" s="69"/>
      <c r="AC52" s="70"/>
      <c r="AD52" s="92">
        <v>1100</v>
      </c>
      <c r="AE52" s="92"/>
      <c r="AF52" s="92"/>
      <c r="AG52" s="92"/>
      <c r="AH52"/>
      <c r="AI52"/>
      <c r="AJ52"/>
      <c r="AK52"/>
    </row>
    <row r="53" spans="2:53">
      <c r="B53" s="91" t="s">
        <v>69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65"/>
      <c r="O53" s="65"/>
      <c r="P53" s="65"/>
      <c r="Q53" s="66"/>
      <c r="R53" s="67"/>
      <c r="S53" s="65"/>
      <c r="T53" s="65"/>
      <c r="U53" s="66"/>
      <c r="V53" s="68">
        <f t="shared" si="1"/>
        <v>0</v>
      </c>
      <c r="W53" s="69"/>
      <c r="X53" s="69"/>
      <c r="Y53" s="70"/>
      <c r="Z53" s="68">
        <v>17154</v>
      </c>
      <c r="AA53" s="69"/>
      <c r="AB53" s="69"/>
      <c r="AC53" s="70"/>
      <c r="AD53" s="92">
        <v>1100</v>
      </c>
      <c r="AE53" s="92"/>
      <c r="AF53" s="92"/>
      <c r="AG53" s="92"/>
      <c r="AH53"/>
      <c r="AI53"/>
      <c r="AJ53"/>
      <c r="AK53"/>
    </row>
    <row r="54" spans="2:53">
      <c r="B54" s="91" t="s">
        <v>52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3">
        <f>SUM(N51:Q53)</f>
        <v>0</v>
      </c>
      <c r="O54" s="93"/>
      <c r="P54" s="93"/>
      <c r="Q54" s="94"/>
      <c r="R54" s="95">
        <f>SUM(R51:U53)</f>
        <v>0</v>
      </c>
      <c r="S54" s="93"/>
      <c r="T54" s="93"/>
      <c r="U54" s="94"/>
      <c r="V54" s="96">
        <f>SUM(V51:Y53)</f>
        <v>0</v>
      </c>
      <c r="W54" s="97"/>
      <c r="X54" s="97"/>
      <c r="Y54" s="98"/>
      <c r="Z54" s="99"/>
      <c r="AA54" s="100"/>
      <c r="AB54" s="100"/>
      <c r="AC54" s="101"/>
      <c r="AD54" s="102"/>
      <c r="AE54" s="102"/>
      <c r="AF54" s="102"/>
      <c r="AG54" s="102"/>
      <c r="AH54"/>
      <c r="AI54"/>
      <c r="AJ54"/>
      <c r="AK54"/>
    </row>
    <row r="55" spans="2:53" customFormat="1" ht="13.5"/>
    <row r="56" spans="2:53" s="12" customFormat="1" ht="15" customHeight="1">
      <c r="B56" s="25" t="s">
        <v>76</v>
      </c>
    </row>
    <row r="57" spans="2:53" s="13" customFormat="1" ht="4.5" customHeight="1">
      <c r="B57" s="12"/>
    </row>
    <row r="58" spans="2:53" s="12" customFormat="1" ht="15" customHeight="1">
      <c r="B58" s="103" t="s">
        <v>77</v>
      </c>
      <c r="C58" s="104"/>
      <c r="D58" s="104"/>
      <c r="E58" s="104"/>
      <c r="F58" s="104"/>
      <c r="G58" s="104"/>
      <c r="H58" s="104"/>
      <c r="I58" s="104"/>
      <c r="J58" s="105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4"/>
    </row>
    <row r="59" spans="2:53" s="12" customFormat="1" ht="15" customHeight="1">
      <c r="B59" s="51" t="s">
        <v>79</v>
      </c>
      <c r="C59" s="52"/>
      <c r="D59" s="52"/>
      <c r="E59" s="52"/>
      <c r="F59" s="52"/>
      <c r="G59" s="52"/>
      <c r="H59" s="52"/>
      <c r="I59" s="52"/>
      <c r="J59" s="53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6"/>
    </row>
    <row r="60" spans="2:53" s="12" customFormat="1" ht="15" customHeight="1">
      <c r="B60" s="106"/>
      <c r="C60" s="107"/>
      <c r="D60" s="107"/>
      <c r="E60" s="107"/>
      <c r="F60" s="107"/>
      <c r="G60" s="107"/>
      <c r="H60" s="107"/>
      <c r="I60" s="107"/>
      <c r="J60" s="108"/>
      <c r="K60" s="72" t="s">
        <v>81</v>
      </c>
      <c r="L60" s="72"/>
      <c r="M60" s="72"/>
      <c r="N60" s="72"/>
      <c r="O60" s="72"/>
      <c r="P60" s="72"/>
      <c r="Q60" s="72"/>
      <c r="R60" s="87"/>
      <c r="S60" s="71" t="s">
        <v>82</v>
      </c>
      <c r="T60" s="72"/>
      <c r="U60" s="72"/>
      <c r="V60" s="72"/>
      <c r="W60" s="87"/>
      <c r="X60" s="71" t="s">
        <v>83</v>
      </c>
      <c r="Y60" s="72"/>
      <c r="Z60" s="72"/>
      <c r="AA60" s="72"/>
      <c r="AB60" s="87"/>
      <c r="AC60" s="71" t="s">
        <v>84</v>
      </c>
      <c r="AD60" s="72"/>
      <c r="AE60" s="72"/>
      <c r="AF60" s="72"/>
      <c r="AG60" s="72"/>
      <c r="AH60" s="72"/>
      <c r="AI60" s="72"/>
      <c r="AJ60" s="87"/>
      <c r="AK60" s="71" t="s">
        <v>85</v>
      </c>
      <c r="AL60" s="72"/>
      <c r="AM60" s="72"/>
      <c r="AN60" s="72"/>
      <c r="AO60" s="87"/>
      <c r="AP60" s="71" t="s">
        <v>86</v>
      </c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3"/>
    </row>
    <row r="61" spans="2:53" s="12" customFormat="1" ht="15" customHeight="1">
      <c r="B61" s="88" t="s">
        <v>87</v>
      </c>
      <c r="C61" s="89"/>
      <c r="D61" s="89"/>
      <c r="E61" s="89"/>
      <c r="F61" s="89"/>
      <c r="G61" s="89"/>
      <c r="H61" s="89"/>
      <c r="I61" s="89"/>
      <c r="J61" s="90"/>
      <c r="K61" s="74"/>
      <c r="L61" s="74"/>
      <c r="M61" s="74"/>
      <c r="N61" s="74"/>
      <c r="O61" s="74"/>
      <c r="P61" s="74"/>
      <c r="Q61" s="74"/>
      <c r="R61" s="75"/>
      <c r="S61" s="76"/>
      <c r="T61" s="74"/>
      <c r="U61" s="74"/>
      <c r="V61" s="74"/>
      <c r="W61" s="75"/>
      <c r="X61" s="76"/>
      <c r="Y61" s="74"/>
      <c r="Z61" s="74"/>
      <c r="AA61" s="74"/>
      <c r="AB61" s="75"/>
      <c r="AC61" s="76"/>
      <c r="AD61" s="74"/>
      <c r="AE61" s="74"/>
      <c r="AF61" s="74"/>
      <c r="AG61" s="74"/>
      <c r="AH61" s="74"/>
      <c r="AI61" s="74"/>
      <c r="AJ61" s="75"/>
      <c r="AK61" s="77"/>
      <c r="AL61" s="78"/>
      <c r="AM61" s="78"/>
      <c r="AN61" s="78"/>
      <c r="AO61" s="79"/>
      <c r="AP61" s="80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2"/>
    </row>
    <row r="62" spans="2:53" s="12" customFormat="1" ht="15" customHeight="1">
      <c r="B62" s="51" t="s">
        <v>94</v>
      </c>
      <c r="C62" s="52"/>
      <c r="D62" s="52"/>
      <c r="E62" s="52"/>
      <c r="F62" s="52"/>
      <c r="G62" s="52"/>
      <c r="H62" s="52"/>
      <c r="I62" s="52"/>
      <c r="J62" s="53"/>
      <c r="K62" s="59"/>
      <c r="L62" s="59"/>
      <c r="M62" s="59"/>
      <c r="N62" s="59"/>
      <c r="O62" s="59"/>
      <c r="P62" s="59"/>
      <c r="Q62" s="59"/>
      <c r="R62" s="60"/>
      <c r="S62" s="61"/>
      <c r="T62" s="59"/>
      <c r="U62" s="59"/>
      <c r="V62" s="59"/>
      <c r="W62" s="60"/>
      <c r="X62" s="61"/>
      <c r="Y62" s="59"/>
      <c r="Z62" s="59"/>
      <c r="AA62" s="59"/>
      <c r="AB62" s="60"/>
      <c r="AC62" s="61"/>
      <c r="AD62" s="59"/>
      <c r="AE62" s="59"/>
      <c r="AF62" s="59"/>
      <c r="AG62" s="59"/>
      <c r="AH62" s="59"/>
      <c r="AI62" s="59"/>
      <c r="AJ62" s="60"/>
      <c r="AK62" s="62"/>
      <c r="AL62" s="63"/>
      <c r="AM62" s="63"/>
      <c r="AN62" s="63"/>
      <c r="AO62" s="64"/>
      <c r="AP62" s="56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8"/>
    </row>
    <row r="63" spans="2:53">
      <c r="B63" s="2"/>
    </row>
    <row r="64" spans="2:53">
      <c r="B64" s="48" t="s">
        <v>100</v>
      </c>
      <c r="C64" s="48"/>
      <c r="D64" s="48"/>
      <c r="E64" s="48"/>
      <c r="F64" s="48"/>
    </row>
    <row r="65" spans="2:24">
      <c r="B65" s="67" t="s">
        <v>101</v>
      </c>
      <c r="C65" s="65"/>
      <c r="D65" s="65"/>
      <c r="E65" s="65"/>
      <c r="F65" s="66"/>
      <c r="G65" s="67"/>
      <c r="H65" s="65"/>
      <c r="I65" s="65"/>
      <c r="J65" s="65"/>
      <c r="K65" s="65"/>
      <c r="L65" s="65"/>
      <c r="M65" s="66"/>
      <c r="N65" s="67" t="s">
        <v>103</v>
      </c>
      <c r="O65" s="65"/>
      <c r="P65" s="65"/>
      <c r="Q65" s="66"/>
      <c r="R65" s="183"/>
      <c r="S65" s="184"/>
      <c r="T65" s="184"/>
      <c r="U65" s="184"/>
      <c r="V65" s="184"/>
      <c r="W65" s="184"/>
      <c r="X65" s="185"/>
    </row>
    <row r="66" spans="2:24">
      <c r="C66" s="67" t="s">
        <v>105</v>
      </c>
      <c r="D66" s="65"/>
      <c r="E66" s="65"/>
      <c r="F66" s="66"/>
      <c r="G66" s="67"/>
      <c r="H66" s="65"/>
      <c r="I66" s="65"/>
      <c r="J66" s="65"/>
      <c r="K66" s="65"/>
      <c r="L66" s="65"/>
      <c r="M66" s="66"/>
      <c r="N66" s="67" t="s">
        <v>103</v>
      </c>
      <c r="O66" s="65"/>
      <c r="P66" s="65"/>
      <c r="Q66" s="66"/>
      <c r="R66" s="183"/>
      <c r="S66" s="184"/>
      <c r="T66" s="184"/>
      <c r="U66" s="184"/>
      <c r="V66" s="184"/>
      <c r="W66" s="184"/>
      <c r="X66" s="185"/>
    </row>
    <row r="67" spans="2:24">
      <c r="B67" s="4"/>
    </row>
  </sheetData>
  <sheetProtection sheet="1" objects="1" scenarios="1"/>
  <protectedRanges>
    <protectedRange sqref="N51:U53" name="範囲5"/>
    <protectedRange sqref="C44:S44 V44:AO44 V46:AO48 N51:U53" name="範囲3"/>
    <protectedRange sqref="F2:X7 AG2:AX6 AG7:AM8 AS7:AX8 AG9:AX10 T11:X12" name="範囲1"/>
    <protectedRange sqref="C17:M36 P17:R36 AF35:AH37" name="範囲2"/>
    <protectedRange sqref="G65:M66 R65:X66" name="範囲7_1_1"/>
    <protectedRange sqref="K58:BA59 K61:BA62" name="範囲4_1_1"/>
  </protectedRanges>
  <mergeCells count="268">
    <mergeCell ref="R53:U53"/>
    <mergeCell ref="R52:U52"/>
    <mergeCell ref="R51:U51"/>
    <mergeCell ref="V45:AO45"/>
    <mergeCell ref="B65:F65"/>
    <mergeCell ref="G65:M65"/>
    <mergeCell ref="N65:Q65"/>
    <mergeCell ref="R65:X65"/>
    <mergeCell ref="AD54:AG54"/>
    <mergeCell ref="N51:Q51"/>
    <mergeCell ref="V51:Y51"/>
    <mergeCell ref="Z51:AC51"/>
    <mergeCell ref="AD51:AG51"/>
    <mergeCell ref="N52:Q52"/>
    <mergeCell ref="V52:Y52"/>
    <mergeCell ref="Z52:AC52"/>
    <mergeCell ref="AD52:AG52"/>
    <mergeCell ref="N53:Q53"/>
    <mergeCell ref="V53:Y53"/>
    <mergeCell ref="Z53:AC53"/>
    <mergeCell ref="AD53:AG53"/>
    <mergeCell ref="V46:Y46"/>
    <mergeCell ref="C66:F66"/>
    <mergeCell ref="G66:M66"/>
    <mergeCell ref="N66:Q66"/>
    <mergeCell ref="R66:X66"/>
    <mergeCell ref="N54:Q54"/>
    <mergeCell ref="V54:Y54"/>
    <mergeCell ref="Z54:AC54"/>
    <mergeCell ref="B58:J58"/>
    <mergeCell ref="B59:J59"/>
    <mergeCell ref="B60:J60"/>
    <mergeCell ref="B61:J61"/>
    <mergeCell ref="B62:J62"/>
    <mergeCell ref="R54:U54"/>
    <mergeCell ref="AP62:BA62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AP60:BA60"/>
    <mergeCell ref="K61:R61"/>
    <mergeCell ref="S61:W61"/>
    <mergeCell ref="X61:AB61"/>
    <mergeCell ref="AC61:AJ61"/>
    <mergeCell ref="AK61:AO61"/>
    <mergeCell ref="K62:R62"/>
    <mergeCell ref="S62:W62"/>
    <mergeCell ref="X62:AB62"/>
    <mergeCell ref="AC62:AJ62"/>
    <mergeCell ref="AK62:AO62"/>
    <mergeCell ref="Z46:AC46"/>
    <mergeCell ref="AD46:AG46"/>
    <mergeCell ref="AH46:AK46"/>
    <mergeCell ref="AL46:AO46"/>
    <mergeCell ref="V47:Y47"/>
    <mergeCell ref="Z47:AC47"/>
    <mergeCell ref="AD47:AG47"/>
    <mergeCell ref="AH47:AK47"/>
    <mergeCell ref="AL47:AO47"/>
    <mergeCell ref="V48:Y48"/>
    <mergeCell ref="Z48:AC48"/>
    <mergeCell ref="AD48:AG48"/>
    <mergeCell ref="AH48:AK48"/>
    <mergeCell ref="AL48:AO48"/>
    <mergeCell ref="N50:Q50"/>
    <mergeCell ref="V50:Y50"/>
    <mergeCell ref="Z50:AC50"/>
    <mergeCell ref="AD50:AG50"/>
    <mergeCell ref="R50:U50"/>
    <mergeCell ref="C43:M43"/>
    <mergeCell ref="N43:S43"/>
    <mergeCell ref="T43:U43"/>
    <mergeCell ref="V43:AO43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B50:M50"/>
    <mergeCell ref="B51:M51"/>
    <mergeCell ref="B52:M52"/>
    <mergeCell ref="B53:M53"/>
    <mergeCell ref="B54:M54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</mergeCells>
  <phoneticPr fontId="2"/>
  <conditionalFormatting sqref="T11:X11 R51:R53">
    <cfRule type="containsBlanks" dxfId="7" priority="12">
      <formula>LEN(TRIM(R11))=0</formula>
    </cfRule>
  </conditionalFormatting>
  <conditionalFormatting sqref="F2:X7 AG2:AX6 AG7:AM8 AS7:AX8 AG9:AX10 T11:X12">
    <cfRule type="containsBlanks" dxfId="6" priority="10">
      <formula>LEN(TRIM(F2))=0</formula>
    </cfRule>
  </conditionalFormatting>
  <conditionalFormatting sqref="C17:M36 P17:R36 AF35:AH37">
    <cfRule type="containsBlanks" dxfId="5" priority="9">
      <formula>LEN(TRIM(C17))=0</formula>
    </cfRule>
  </conditionalFormatting>
  <conditionalFormatting sqref="N44:S44 V44:AO44 V46:AO48">
    <cfRule type="containsBlanks" dxfId="4" priority="8">
      <formula>LEN(TRIM(N44))=0</formula>
    </cfRule>
  </conditionalFormatting>
  <conditionalFormatting sqref="C44:M44">
    <cfRule type="containsBlanks" dxfId="3" priority="6">
      <formula>LEN(TRIM(C44))=0</formula>
    </cfRule>
  </conditionalFormatting>
  <conditionalFormatting sqref="N51:Q53">
    <cfRule type="containsBlanks" dxfId="2" priority="4">
      <formula>LEN(TRIM(N51))=0</formula>
    </cfRule>
  </conditionalFormatting>
  <conditionalFormatting sqref="G65:M66 R65:X66">
    <cfRule type="containsBlanks" dxfId="1" priority="3">
      <formula>LEN(TRIM(G65))=0</formula>
    </cfRule>
  </conditionalFormatting>
  <conditionalFormatting sqref="K58:BA59 K61:BA62">
    <cfRule type="containsBlanks" dxfId="0" priority="2">
      <formula>LEN(TRIM(K58))=0</formula>
    </cfRule>
  </conditionalFormatting>
  <dataValidations count="3">
    <dataValidation type="list" allowBlank="1" showInputMessage="1" showErrorMessage="1" sqref="V46:AO48" xr:uid="{00000000-0002-0000-0000-000000000000}">
      <formula1>$AZ$46:$AZ$48</formula1>
    </dataValidation>
    <dataValidation type="list" allowBlank="1" showInputMessage="1" showErrorMessage="1" sqref="P17:R36" xr:uid="{00000000-0002-0000-0000-000001000000}">
      <formula1>$U$30:$U$32</formula1>
    </dataValidation>
    <dataValidation type="list" allowBlank="1" showInputMessage="1" showErrorMessage="1" sqref="T11:X11" xr:uid="{5064C17B-1487-43B6-890A-40CA1F11FF5C}">
      <formula1>"税抜き,税込み"</formula1>
    </dataValidation>
  </dataValidations>
  <pageMargins left="0.7" right="0.7" top="0.75" bottom="0.75" header="0.3" footer="0.3"/>
  <pageSetup paperSize="9" scale="92" orientation="landscape" r:id="rId1"/>
  <rowBreaks count="1" manualBreakCount="1">
    <brk id="40" max="5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6729-5AB0-4EF5-BC10-7A82D91F945D}">
  <dimension ref="A1:AQ47"/>
  <sheetViews>
    <sheetView showZeros="0" view="pageBreakPreview" zoomScaleNormal="115" zoomScaleSheetLayoutView="100" workbookViewId="0">
      <selection sqref="A1:AD1"/>
    </sheetView>
  </sheetViews>
  <sheetFormatPr defaultColWidth="2.42578125" defaultRowHeight="18.75" customHeight="1"/>
  <cols>
    <col min="1" max="13" width="2.42578125" style="12"/>
    <col min="14" max="14" width="2.42578125" style="12" customWidth="1"/>
    <col min="15" max="16384" width="2.42578125" style="12"/>
  </cols>
  <sheetData>
    <row r="1" spans="1:43" ht="18.75" customHeight="1">
      <c r="A1" s="186" t="s">
        <v>108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7"/>
      <c r="AF1" s="187"/>
      <c r="AG1" s="187"/>
      <c r="AH1" s="187"/>
      <c r="AI1" s="14"/>
    </row>
    <row r="2" spans="1:43" ht="18.75" customHeight="1">
      <c r="Z2" s="188">
        <f>入力シート!F3</f>
        <v>0</v>
      </c>
      <c r="AA2" s="188"/>
      <c r="AB2" s="188"/>
      <c r="AC2" s="188"/>
      <c r="AD2" s="188"/>
      <c r="AE2" s="188"/>
      <c r="AF2" s="188"/>
      <c r="AG2" s="188"/>
      <c r="AH2" s="188"/>
    </row>
    <row r="3" spans="1:43" ht="18.75" customHeight="1">
      <c r="Z3" s="189">
        <f>入力シート!F4</f>
        <v>0</v>
      </c>
      <c r="AA3" s="189"/>
      <c r="AB3" s="189"/>
      <c r="AC3" s="189"/>
      <c r="AD3" s="189"/>
      <c r="AE3" s="189"/>
      <c r="AF3" s="189"/>
      <c r="AG3" s="189"/>
      <c r="AH3" s="189"/>
    </row>
    <row r="4" spans="1:43" ht="18.75" customHeight="1">
      <c r="Z4" s="15"/>
    </row>
    <row r="5" spans="1:43" ht="18.75" customHeight="1">
      <c r="B5" s="16"/>
      <c r="C5" s="186" t="s">
        <v>109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1:43" ht="18.75" customHeight="1">
      <c r="B6" s="16"/>
      <c r="C6" s="186" t="s">
        <v>110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186" t="s">
        <v>7</v>
      </c>
      <c r="Q8" s="186"/>
      <c r="R8" s="186"/>
      <c r="S8" s="186"/>
      <c r="T8" s="186">
        <f>入力シート!F5</f>
        <v>0</v>
      </c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spans="1:43" ht="24.95" customHeight="1">
      <c r="B9" s="16"/>
      <c r="P9" s="186" t="s">
        <v>111</v>
      </c>
      <c r="Q9" s="186"/>
      <c r="R9" s="186"/>
      <c r="S9" s="186"/>
      <c r="T9" s="190">
        <f>入力シート!F6</f>
        <v>0</v>
      </c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spans="1:43" ht="24.95" customHeight="1">
      <c r="B10" s="16"/>
      <c r="Q10" s="19"/>
      <c r="R10" s="19"/>
      <c r="S10" s="19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</row>
    <row r="11" spans="1:43" ht="24.95" customHeight="1">
      <c r="B11" s="16"/>
      <c r="P11" s="186" t="s">
        <v>18</v>
      </c>
      <c r="Q11" s="186"/>
      <c r="R11" s="186"/>
      <c r="S11" s="186"/>
      <c r="T11" s="186">
        <f>入力シート!F7</f>
        <v>0</v>
      </c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191" t="s">
        <v>112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21"/>
    </row>
    <row r="14" spans="1:43" ht="18.75" customHeight="1"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21"/>
    </row>
    <row r="15" spans="1:43" ht="18.75" customHeight="1"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192" t="s">
        <v>113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</row>
    <row r="18" spans="2:34" ht="18.75" customHeight="1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</row>
    <row r="19" spans="2:34" ht="18.75" customHeight="1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</row>
    <row r="20" spans="2:34" ht="18.75" customHeight="1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193" t="s">
        <v>114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177" t="s">
        <v>115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6" t="s">
        <v>116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</row>
    <row r="25" spans="2:34" ht="18.75" customHeight="1">
      <c r="B25" s="176" t="s">
        <v>117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</row>
    <row r="26" spans="2:34" ht="18.75" customHeight="1">
      <c r="B26" s="177" t="s">
        <v>118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6" t="s">
        <v>116</v>
      </c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</row>
    <row r="27" spans="2:34" ht="18.75" customHeight="1">
      <c r="B27" s="194" t="s">
        <v>119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</row>
    <row r="28" spans="2:34" ht="18.75" customHeight="1">
      <c r="B28" s="186" t="s">
        <v>120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7" t="s">
        <v>121</v>
      </c>
      <c r="N28" s="187"/>
      <c r="O28" s="195">
        <f>別紙!M16</f>
        <v>0</v>
      </c>
      <c r="P28" s="195"/>
      <c r="Q28" s="195"/>
      <c r="R28" s="195"/>
      <c r="S28" s="195"/>
      <c r="T28" s="195"/>
      <c r="U28" s="195"/>
      <c r="V28" s="23" t="s">
        <v>122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186" t="s">
        <v>123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7" t="s">
        <v>121</v>
      </c>
      <c r="N29" s="187"/>
      <c r="O29" s="195">
        <f>別紙!X16</f>
        <v>0</v>
      </c>
      <c r="P29" s="195"/>
      <c r="Q29" s="195"/>
      <c r="R29" s="195"/>
      <c r="S29" s="195"/>
      <c r="T29" s="195"/>
      <c r="U29" s="195"/>
      <c r="V29" s="23" t="s">
        <v>122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186" t="s">
        <v>124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7" t="s">
        <v>121</v>
      </c>
      <c r="N30" s="187"/>
      <c r="O30" s="195">
        <f>別紙!X16</f>
        <v>0</v>
      </c>
      <c r="P30" s="195"/>
      <c r="Q30" s="195"/>
      <c r="R30" s="195"/>
      <c r="S30" s="195"/>
      <c r="T30" s="195"/>
      <c r="U30" s="195"/>
      <c r="V30" s="23" t="s">
        <v>125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126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50"/>
      <c r="P31" s="50"/>
      <c r="Q31" s="50"/>
      <c r="R31" s="50"/>
      <c r="S31" s="50"/>
      <c r="T31" s="50"/>
      <c r="U31" s="5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186" t="s">
        <v>128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spans="2:34" ht="18.75" customHeight="1">
      <c r="B34" s="186" t="s">
        <v>129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spans="2:34" ht="18.75" customHeight="1">
      <c r="B35" s="186" t="s">
        <v>130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spans="2:34" ht="18.75" customHeight="1">
      <c r="B36" s="186" t="s">
        <v>131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40" spans="2:34" ht="18.75" customHeight="1">
      <c r="B40" s="1" t="s">
        <v>132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C6:O6"/>
    <mergeCell ref="A1:AD1"/>
    <mergeCell ref="AE1:AH1"/>
    <mergeCell ref="Z2:AH2"/>
    <mergeCell ref="Z3:AH3"/>
    <mergeCell ref="C5:O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2"/>
  <sheetViews>
    <sheetView view="pageBreakPreview" zoomScaleSheetLayoutView="100" workbookViewId="0"/>
  </sheetViews>
  <sheetFormatPr defaultColWidth="2.42578125" defaultRowHeight="15" customHeight="1"/>
  <cols>
    <col min="1" max="15" width="2.42578125" style="12"/>
    <col min="16" max="16" width="4.28515625" style="12" customWidth="1"/>
    <col min="17" max="23" width="2.5703125" style="12" customWidth="1"/>
    <col min="24" max="26" width="2.42578125" style="12"/>
    <col min="27" max="28" width="3" style="12" bestFit="1" customWidth="1"/>
    <col min="29" max="52" width="2.42578125" style="12"/>
    <col min="53" max="53" width="4.7109375" style="12" customWidth="1"/>
    <col min="54" max="16384" width="2.42578125" style="12"/>
  </cols>
  <sheetData>
    <row r="1" spans="1:54" ht="15" customHeight="1">
      <c r="B1" s="196" t="s">
        <v>133</v>
      </c>
      <c r="C1" s="196"/>
      <c r="D1" s="196"/>
      <c r="E1" s="196"/>
      <c r="F1" s="25"/>
    </row>
    <row r="2" spans="1:54" ht="22.5" customHeight="1">
      <c r="B2" s="197" t="s">
        <v>134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</row>
    <row r="3" spans="1:54" ht="4.5" customHeight="1"/>
    <row r="4" spans="1:54" s="13" customFormat="1" ht="13.5" customHeight="1">
      <c r="B4" s="12" t="s">
        <v>135</v>
      </c>
    </row>
    <row r="5" spans="1:54" s="13" customFormat="1" ht="4.5" customHeight="1">
      <c r="B5" s="12"/>
    </row>
    <row r="6" spans="1:54" ht="13.5" customHeight="1">
      <c r="C6" s="198" t="s">
        <v>136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87"/>
      <c r="X6" s="199" t="s">
        <v>137</v>
      </c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1"/>
      <c r="AJ6" s="199" t="s">
        <v>138</v>
      </c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2"/>
    </row>
    <row r="7" spans="1:54" ht="13.5" customHeight="1">
      <c r="C7" s="203" t="s">
        <v>139</v>
      </c>
      <c r="D7" s="204"/>
      <c r="E7" s="204"/>
      <c r="F7" s="204"/>
      <c r="G7" s="204"/>
      <c r="H7" s="204"/>
      <c r="I7" s="204"/>
      <c r="J7" s="204"/>
      <c r="K7" s="204"/>
      <c r="L7" s="205"/>
      <c r="M7" s="206" t="s">
        <v>140</v>
      </c>
      <c r="N7" s="204"/>
      <c r="O7" s="204"/>
      <c r="P7" s="205"/>
      <c r="Q7" s="206" t="s">
        <v>141</v>
      </c>
      <c r="R7" s="204"/>
      <c r="S7" s="204"/>
      <c r="T7" s="204"/>
      <c r="U7" s="204"/>
      <c r="V7" s="204"/>
      <c r="W7" s="205"/>
      <c r="X7" s="207" t="s">
        <v>142</v>
      </c>
      <c r="Y7" s="208"/>
      <c r="Z7" s="208"/>
      <c r="AA7" s="209"/>
      <c r="AB7" s="210" t="s">
        <v>143</v>
      </c>
      <c r="AC7" s="211"/>
      <c r="AD7" s="211"/>
      <c r="AE7" s="212"/>
      <c r="AF7" s="210" t="s">
        <v>144</v>
      </c>
      <c r="AG7" s="211"/>
      <c r="AH7" s="211"/>
      <c r="AI7" s="212"/>
      <c r="AJ7" s="210" t="s">
        <v>63</v>
      </c>
      <c r="AK7" s="211"/>
      <c r="AL7" s="211"/>
      <c r="AM7" s="212"/>
      <c r="AN7" s="210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3"/>
    </row>
    <row r="8" spans="1:54" s="26" customFormat="1" ht="13.5" customHeight="1">
      <c r="C8" s="214" t="s">
        <v>145</v>
      </c>
      <c r="D8" s="215"/>
      <c r="E8" s="215"/>
      <c r="F8" s="215"/>
      <c r="G8" s="215"/>
      <c r="H8" s="215"/>
      <c r="I8" s="215"/>
      <c r="J8" s="215"/>
      <c r="K8" s="215"/>
      <c r="L8" s="216"/>
      <c r="M8" s="217"/>
      <c r="N8" s="218"/>
      <c r="O8" s="218"/>
      <c r="P8" s="219"/>
      <c r="Q8" s="220"/>
      <c r="R8" s="221"/>
      <c r="S8" s="221"/>
      <c r="T8" s="221"/>
      <c r="U8" s="221"/>
      <c r="V8" s="221"/>
      <c r="W8" s="222"/>
      <c r="X8" s="282"/>
      <c r="Y8" s="283"/>
      <c r="Z8" s="283"/>
      <c r="AA8" s="284"/>
      <c r="AB8" s="291"/>
      <c r="AC8" s="292"/>
      <c r="AD8" s="292"/>
      <c r="AE8" s="293"/>
      <c r="AF8" s="291"/>
      <c r="AG8" s="292"/>
      <c r="AH8" s="292"/>
      <c r="AI8" s="293"/>
      <c r="AJ8" s="223"/>
      <c r="AK8" s="224"/>
      <c r="AL8" s="224"/>
      <c r="AM8" s="225"/>
      <c r="AN8" s="226"/>
      <c r="AO8" s="227"/>
      <c r="AP8" s="227"/>
      <c r="AQ8" s="227"/>
      <c r="AR8" s="227"/>
      <c r="AS8" s="27"/>
      <c r="AT8" s="27"/>
      <c r="AU8" s="27"/>
      <c r="AV8" s="27"/>
      <c r="AW8" s="27"/>
      <c r="AX8" s="27"/>
      <c r="AY8" s="27"/>
      <c r="AZ8" s="27"/>
      <c r="BA8" s="28"/>
    </row>
    <row r="9" spans="1:54" s="26" customFormat="1" ht="13.5" customHeight="1">
      <c r="C9" s="29"/>
      <c r="D9" s="228" t="s">
        <v>146</v>
      </c>
      <c r="E9" s="228"/>
      <c r="F9" s="228"/>
      <c r="G9" s="228"/>
      <c r="H9" s="228"/>
      <c r="I9" s="228"/>
      <c r="J9" s="228"/>
      <c r="K9" s="228"/>
      <c r="L9" s="229"/>
      <c r="M9" s="230"/>
      <c r="N9" s="231"/>
      <c r="O9" s="231"/>
      <c r="P9" s="232"/>
      <c r="Q9" s="233"/>
      <c r="R9" s="234"/>
      <c r="S9" s="234"/>
      <c r="T9" s="234"/>
      <c r="U9" s="234"/>
      <c r="V9" s="234"/>
      <c r="W9" s="235"/>
      <c r="X9" s="285"/>
      <c r="Y9" s="286"/>
      <c r="Z9" s="286"/>
      <c r="AA9" s="287"/>
      <c r="AB9" s="294"/>
      <c r="AC9" s="295"/>
      <c r="AD9" s="295"/>
      <c r="AE9" s="296"/>
      <c r="AF9" s="294"/>
      <c r="AG9" s="295"/>
      <c r="AH9" s="295"/>
      <c r="AI9" s="296"/>
      <c r="AJ9" s="236"/>
      <c r="AK9" s="237"/>
      <c r="AL9" s="237"/>
      <c r="AM9" s="238"/>
      <c r="AN9" s="226"/>
      <c r="AO9" s="227"/>
      <c r="AP9" s="227"/>
      <c r="AQ9" s="227"/>
      <c r="AR9" s="227"/>
      <c r="AS9" s="27"/>
      <c r="AT9" s="27"/>
      <c r="AU9" s="27"/>
      <c r="AV9" s="27"/>
      <c r="AW9" s="27"/>
      <c r="AX9" s="27"/>
      <c r="AY9" s="27"/>
      <c r="AZ9" s="27"/>
      <c r="BA9" s="28"/>
    </row>
    <row r="10" spans="1:54" s="26" customFormat="1" ht="13.5" customHeight="1">
      <c r="A10" s="26">
        <v>1</v>
      </c>
      <c r="C10" s="29"/>
      <c r="D10" s="228" t="str">
        <f>"　"&amp;IF(ISNA(VLOOKUP(A10,入力シート!$B$44:$AO$44,2,FALSE)),"",VLOOKUP(A10,入力シート!$B$44:$AO$44,2,FALSE))</f>
        <v>　</v>
      </c>
      <c r="E10" s="228"/>
      <c r="F10" s="228"/>
      <c r="G10" s="228"/>
      <c r="H10" s="228"/>
      <c r="I10" s="228"/>
      <c r="J10" s="228"/>
      <c r="K10" s="228"/>
      <c r="L10" s="229"/>
      <c r="M10" s="230"/>
      <c r="N10" s="231"/>
      <c r="O10" s="231"/>
      <c r="P10" s="232"/>
      <c r="Q10" s="246" t="s">
        <v>74</v>
      </c>
      <c r="R10" s="247"/>
      <c r="S10" s="247"/>
      <c r="T10" s="247"/>
      <c r="U10" s="247" t="s">
        <v>75</v>
      </c>
      <c r="V10" s="247"/>
      <c r="W10" s="248"/>
      <c r="X10" s="285"/>
      <c r="Y10" s="286"/>
      <c r="Z10" s="286"/>
      <c r="AA10" s="287"/>
      <c r="AB10" s="294"/>
      <c r="AC10" s="295"/>
      <c r="AD10" s="295"/>
      <c r="AE10" s="296"/>
      <c r="AF10" s="294"/>
      <c r="AG10" s="295"/>
      <c r="AH10" s="295"/>
      <c r="AI10" s="296"/>
      <c r="AJ10" s="239" t="str">
        <f>IF(D10="","",入力シート!$AP$44)</f>
        <v/>
      </c>
      <c r="AK10" s="240"/>
      <c r="AL10" s="240"/>
      <c r="AM10" s="241"/>
      <c r="AN10" s="242" t="s">
        <v>147</v>
      </c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43"/>
    </row>
    <row r="11" spans="1:54" s="26" customFormat="1" ht="13.5" customHeight="1">
      <c r="A11" s="26">
        <v>1</v>
      </c>
      <c r="C11" s="29"/>
      <c r="D11" s="228" t="str">
        <f>IF(入力シート!N51=0,"","　　"&amp;入力シート!B51)</f>
        <v/>
      </c>
      <c r="E11" s="228"/>
      <c r="F11" s="228"/>
      <c r="G11" s="228"/>
      <c r="H11" s="228"/>
      <c r="I11" s="228"/>
      <c r="J11" s="228"/>
      <c r="K11" s="228"/>
      <c r="L11" s="229"/>
      <c r="M11" s="230" t="str">
        <f>IF(D11="","",SUM(Q11:W11))</f>
        <v/>
      </c>
      <c r="N11" s="231"/>
      <c r="O11" s="231"/>
      <c r="P11" s="232"/>
      <c r="Q11" s="244" t="str">
        <f>IF(D11="","",入力シート!Z51*入力シート!N51)</f>
        <v/>
      </c>
      <c r="R11" s="245"/>
      <c r="S11" s="245"/>
      <c r="T11" s="245"/>
      <c r="U11" s="245" t="str">
        <f>IF(D11="","",入力シート!AD51*入力シート!R51)</f>
        <v/>
      </c>
      <c r="V11" s="245"/>
      <c r="W11" s="245"/>
      <c r="X11" s="285"/>
      <c r="Y11" s="286"/>
      <c r="Z11" s="286"/>
      <c r="AA11" s="287"/>
      <c r="AB11" s="294"/>
      <c r="AC11" s="295"/>
      <c r="AD11" s="295"/>
      <c r="AE11" s="296"/>
      <c r="AF11" s="294"/>
      <c r="AG11" s="295"/>
      <c r="AH11" s="295"/>
      <c r="AI11" s="296"/>
      <c r="AJ11" s="239"/>
      <c r="AK11" s="240"/>
      <c r="AL11" s="240"/>
      <c r="AM11" s="241"/>
      <c r="AN11" s="226"/>
      <c r="AO11" s="227"/>
      <c r="AP11" s="227"/>
      <c r="AQ11" s="227"/>
      <c r="AR11" s="227"/>
      <c r="AS11" s="27"/>
      <c r="AT11" s="27"/>
      <c r="AU11" s="27"/>
      <c r="AV11" s="27"/>
      <c r="AW11" s="27"/>
      <c r="AX11" s="27"/>
      <c r="AY11" s="27"/>
      <c r="AZ11" s="27"/>
      <c r="BA11" s="28"/>
    </row>
    <row r="12" spans="1:54" s="26" customFormat="1" ht="13.5" customHeight="1">
      <c r="A12" s="26">
        <v>2</v>
      </c>
      <c r="C12" s="29"/>
      <c r="D12" s="228" t="str">
        <f>IF(入力シート!N52=0,"","　　"&amp;入力シート!B52)</f>
        <v/>
      </c>
      <c r="E12" s="228"/>
      <c r="F12" s="228"/>
      <c r="G12" s="228"/>
      <c r="H12" s="228"/>
      <c r="I12" s="228"/>
      <c r="J12" s="228"/>
      <c r="K12" s="228"/>
      <c r="L12" s="229"/>
      <c r="M12" s="230" t="str">
        <f t="shared" ref="M12:M13" si="0">IF(D12="","",SUM(Q12:W12))</f>
        <v/>
      </c>
      <c r="N12" s="231"/>
      <c r="O12" s="231"/>
      <c r="P12" s="232"/>
      <c r="Q12" s="244" t="str">
        <f>IF(D12="","",入力シート!Z52*入力シート!N52)</f>
        <v/>
      </c>
      <c r="R12" s="245"/>
      <c r="S12" s="245"/>
      <c r="T12" s="245"/>
      <c r="U12" s="245" t="str">
        <f>IF(D12="","",入力シート!AD52*入力シート!R52)</f>
        <v/>
      </c>
      <c r="V12" s="245"/>
      <c r="W12" s="245"/>
      <c r="X12" s="285"/>
      <c r="Y12" s="286"/>
      <c r="Z12" s="286"/>
      <c r="AA12" s="287"/>
      <c r="AB12" s="294"/>
      <c r="AC12" s="295"/>
      <c r="AD12" s="295"/>
      <c r="AE12" s="296"/>
      <c r="AF12" s="294"/>
      <c r="AG12" s="295"/>
      <c r="AH12" s="295"/>
      <c r="AI12" s="296"/>
      <c r="AJ12" s="239"/>
      <c r="AK12" s="240"/>
      <c r="AL12" s="240"/>
      <c r="AM12" s="241"/>
      <c r="AN12" s="226"/>
      <c r="AO12" s="227"/>
      <c r="AP12" s="227"/>
      <c r="AQ12" s="227"/>
      <c r="AR12" s="227"/>
      <c r="AS12" s="27"/>
      <c r="AT12" s="27"/>
      <c r="AU12" s="27"/>
      <c r="AV12" s="27"/>
      <c r="AW12" s="27"/>
      <c r="AX12" s="27"/>
      <c r="AY12" s="27"/>
      <c r="AZ12" s="27"/>
      <c r="BA12" s="28"/>
    </row>
    <row r="13" spans="1:54" s="26" customFormat="1" ht="13.5" customHeight="1">
      <c r="A13" s="26">
        <v>3</v>
      </c>
      <c r="C13" s="29"/>
      <c r="D13" s="228" t="str">
        <f>IF(入力シート!N53=0,"","　　"&amp;入力シート!B53)</f>
        <v/>
      </c>
      <c r="E13" s="228"/>
      <c r="F13" s="228"/>
      <c r="G13" s="228"/>
      <c r="H13" s="228"/>
      <c r="I13" s="228"/>
      <c r="J13" s="228"/>
      <c r="K13" s="228"/>
      <c r="L13" s="229"/>
      <c r="M13" s="230" t="str">
        <f t="shared" si="0"/>
        <v/>
      </c>
      <c r="N13" s="231"/>
      <c r="O13" s="231"/>
      <c r="P13" s="232"/>
      <c r="Q13" s="244" t="str">
        <f>IF(D13="","",入力シート!Z53*入力シート!N53)</f>
        <v/>
      </c>
      <c r="R13" s="245"/>
      <c r="S13" s="245"/>
      <c r="T13" s="245"/>
      <c r="U13" s="245" t="str">
        <f>IF(D13="","",入力シート!AD53*入力シート!R53)</f>
        <v/>
      </c>
      <c r="V13" s="245"/>
      <c r="W13" s="245"/>
      <c r="X13" s="285"/>
      <c r="Y13" s="286"/>
      <c r="Z13" s="286"/>
      <c r="AA13" s="287"/>
      <c r="AB13" s="294"/>
      <c r="AC13" s="295"/>
      <c r="AD13" s="295"/>
      <c r="AE13" s="296"/>
      <c r="AF13" s="294"/>
      <c r="AG13" s="295"/>
      <c r="AH13" s="295"/>
      <c r="AI13" s="296"/>
      <c r="AJ13" s="239"/>
      <c r="AK13" s="240"/>
      <c r="AL13" s="240"/>
      <c r="AM13" s="241"/>
      <c r="AN13" s="226"/>
      <c r="AO13" s="227"/>
      <c r="AP13" s="227"/>
      <c r="AQ13" s="227"/>
      <c r="AR13" s="227"/>
      <c r="AS13" s="27"/>
      <c r="AT13" s="27"/>
      <c r="AU13" s="27"/>
      <c r="AV13" s="27"/>
      <c r="AW13" s="27"/>
      <c r="AX13" s="27"/>
      <c r="AY13" s="27"/>
      <c r="AZ13" s="27"/>
      <c r="BA13" s="28"/>
    </row>
    <row r="14" spans="1:54" s="26" customFormat="1" ht="13.5" customHeight="1">
      <c r="A14" s="26">
        <v>4</v>
      </c>
      <c r="C14" s="29"/>
      <c r="D14" s="228" t="str">
        <f>IF(入力シート!N44=0,"","　プラン作成費")</f>
        <v/>
      </c>
      <c r="E14" s="228"/>
      <c r="F14" s="228"/>
      <c r="G14" s="228"/>
      <c r="H14" s="228"/>
      <c r="I14" s="228"/>
      <c r="J14" s="228"/>
      <c r="K14" s="228"/>
      <c r="L14" s="229"/>
      <c r="M14" s="230" t="str">
        <f>IF(D14="","",Q14*V14)</f>
        <v/>
      </c>
      <c r="N14" s="231"/>
      <c r="O14" s="231"/>
      <c r="P14" s="232"/>
      <c r="Q14" s="244" t="str">
        <f>IF(D14="","",2000)</f>
        <v/>
      </c>
      <c r="R14" s="245"/>
      <c r="S14" s="245"/>
      <c r="T14" s="245"/>
      <c r="U14" s="9" t="str">
        <f>IF(V14="","","×")</f>
        <v/>
      </c>
      <c r="V14" s="300" t="str">
        <f>IF(D14="","",入力シート!N44)</f>
        <v/>
      </c>
      <c r="W14" s="301"/>
      <c r="X14" s="285"/>
      <c r="Y14" s="286"/>
      <c r="Z14" s="286"/>
      <c r="AA14" s="287"/>
      <c r="AB14" s="294"/>
      <c r="AC14" s="295"/>
      <c r="AD14" s="295"/>
      <c r="AE14" s="296"/>
      <c r="AF14" s="294"/>
      <c r="AG14" s="295"/>
      <c r="AH14" s="295"/>
      <c r="AI14" s="296"/>
      <c r="AJ14" s="239"/>
      <c r="AK14" s="240"/>
      <c r="AL14" s="240"/>
      <c r="AM14" s="241"/>
      <c r="AN14" s="226"/>
      <c r="AO14" s="227"/>
      <c r="AP14" s="227"/>
      <c r="AQ14" s="227"/>
      <c r="AR14" s="227"/>
      <c r="AS14" s="27"/>
      <c r="AT14" s="27"/>
      <c r="AU14" s="27"/>
      <c r="AV14" s="27"/>
      <c r="AW14" s="27"/>
      <c r="AX14" s="27"/>
      <c r="AY14" s="27"/>
      <c r="AZ14" s="27"/>
      <c r="BA14" s="28"/>
    </row>
    <row r="15" spans="1:54" s="26" customFormat="1" ht="13.5" customHeight="1" thickBot="1">
      <c r="A15" s="26">
        <v>7</v>
      </c>
      <c r="C15" s="29"/>
      <c r="D15" s="249"/>
      <c r="E15" s="249"/>
      <c r="F15" s="249"/>
      <c r="G15" s="249"/>
      <c r="H15" s="249"/>
      <c r="I15" s="249"/>
      <c r="J15" s="249"/>
      <c r="K15" s="249"/>
      <c r="L15" s="250"/>
      <c r="M15" s="251"/>
      <c r="N15" s="252"/>
      <c r="O15" s="252"/>
      <c r="P15" s="253"/>
      <c r="Q15" s="254"/>
      <c r="R15" s="255"/>
      <c r="S15" s="255"/>
      <c r="T15" s="255"/>
      <c r="U15" s="255"/>
      <c r="V15" s="255"/>
      <c r="W15" s="256"/>
      <c r="X15" s="288"/>
      <c r="Y15" s="289"/>
      <c r="Z15" s="289"/>
      <c r="AA15" s="290"/>
      <c r="AB15" s="297"/>
      <c r="AC15" s="298"/>
      <c r="AD15" s="298"/>
      <c r="AE15" s="299"/>
      <c r="AF15" s="297"/>
      <c r="AG15" s="298"/>
      <c r="AH15" s="298"/>
      <c r="AI15" s="299"/>
      <c r="AJ15" s="257"/>
      <c r="AK15" s="258"/>
      <c r="AL15" s="258"/>
      <c r="AM15" s="259"/>
      <c r="AN15" s="260"/>
      <c r="AO15" s="261"/>
      <c r="AP15" s="261"/>
      <c r="AQ15" s="262"/>
      <c r="AR15" s="262"/>
      <c r="AS15" s="262"/>
      <c r="AT15" s="262"/>
      <c r="AU15" s="261"/>
      <c r="AV15" s="261"/>
      <c r="AW15" s="261"/>
      <c r="AX15" s="262"/>
      <c r="AY15" s="262"/>
      <c r="AZ15" s="262"/>
      <c r="BA15" s="263"/>
    </row>
    <row r="16" spans="1:54" s="26" customFormat="1" ht="13.5" customHeight="1">
      <c r="C16" s="264" t="s">
        <v>148</v>
      </c>
      <c r="D16" s="265"/>
      <c r="E16" s="265"/>
      <c r="F16" s="265"/>
      <c r="G16" s="265"/>
      <c r="H16" s="265"/>
      <c r="I16" s="265"/>
      <c r="J16" s="265"/>
      <c r="K16" s="265"/>
      <c r="L16" s="266"/>
      <c r="M16" s="267">
        <f>SUM(M8:P15)</f>
        <v>0</v>
      </c>
      <c r="N16" s="268"/>
      <c r="O16" s="268"/>
      <c r="P16" s="269"/>
      <c r="Q16" s="270"/>
      <c r="R16" s="271"/>
      <c r="S16" s="271"/>
      <c r="T16" s="271"/>
      <c r="U16" s="271"/>
      <c r="V16" s="271"/>
      <c r="W16" s="272"/>
      <c r="X16" s="273">
        <f>M16-AB16-AF16</f>
        <v>0</v>
      </c>
      <c r="Y16" s="274"/>
      <c r="Z16" s="274"/>
      <c r="AA16" s="275"/>
      <c r="AB16" s="276">
        <f>SUM(AB11:AE15)</f>
        <v>0</v>
      </c>
      <c r="AC16" s="277"/>
      <c r="AD16" s="277"/>
      <c r="AE16" s="278"/>
      <c r="AF16" s="276">
        <f>入力シート!T12</f>
        <v>0</v>
      </c>
      <c r="AG16" s="277"/>
      <c r="AH16" s="277"/>
      <c r="AI16" s="278"/>
      <c r="AJ16" s="279"/>
      <c r="AK16" s="280"/>
      <c r="AL16" s="280"/>
      <c r="AM16" s="28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2:54" s="26" customFormat="1" ht="4.5" customHeight="1">
      <c r="C17" s="33"/>
      <c r="D17" s="33"/>
      <c r="E17" s="33"/>
      <c r="F17" s="33"/>
      <c r="G17" s="33"/>
      <c r="H17" s="33"/>
      <c r="I17" s="33"/>
      <c r="J17" s="33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2:54" s="13" customFormat="1" ht="15" customHeight="1">
      <c r="B18" s="12" t="s">
        <v>149</v>
      </c>
    </row>
    <row r="19" spans="2:54" s="13" customFormat="1" ht="4.5" customHeight="1">
      <c r="B19" s="12"/>
    </row>
    <row r="20" spans="2:54" ht="15" customHeight="1">
      <c r="C20" s="302" t="s">
        <v>150</v>
      </c>
      <c r="D20" s="170"/>
      <c r="E20" s="170"/>
      <c r="F20" s="170"/>
      <c r="G20" s="170"/>
      <c r="H20" s="170"/>
      <c r="I20" s="170"/>
      <c r="J20" s="170"/>
      <c r="K20" s="170"/>
      <c r="L20" s="171"/>
      <c r="M20" s="71" t="s">
        <v>151</v>
      </c>
      <c r="N20" s="72"/>
      <c r="O20" s="72"/>
      <c r="P20" s="72"/>
      <c r="Q20" s="72"/>
      <c r="R20" s="72"/>
      <c r="S20" s="72"/>
      <c r="T20" s="72"/>
      <c r="U20" s="72"/>
      <c r="V20" s="72"/>
      <c r="W20" s="87"/>
      <c r="X20" s="71" t="s">
        <v>152</v>
      </c>
      <c r="Y20" s="72"/>
      <c r="Z20" s="72"/>
      <c r="AA20" s="72"/>
      <c r="AB20" s="72"/>
      <c r="AC20" s="72"/>
      <c r="AD20" s="72"/>
      <c r="AE20" s="72"/>
      <c r="AF20" s="72"/>
      <c r="AG20" s="72"/>
      <c r="AH20" s="87"/>
      <c r="AI20" s="71" t="s">
        <v>138</v>
      </c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3"/>
      <c r="BB20" s="26"/>
    </row>
    <row r="21" spans="2:54" ht="15" customHeight="1">
      <c r="C21" s="303">
        <v>45383</v>
      </c>
      <c r="D21" s="304"/>
      <c r="E21" s="304"/>
      <c r="F21" s="304"/>
      <c r="G21" s="304"/>
      <c r="H21" s="305" t="s">
        <v>153</v>
      </c>
      <c r="I21" s="305"/>
      <c r="J21" s="305"/>
      <c r="K21" s="305"/>
      <c r="L21" s="306"/>
      <c r="M21" s="307" t="s">
        <v>52</v>
      </c>
      <c r="N21" s="305"/>
      <c r="O21" s="305"/>
      <c r="P21" s="34">
        <f>入力シート!C37</f>
        <v>0</v>
      </c>
      <c r="Q21" s="35" t="s">
        <v>154</v>
      </c>
      <c r="R21" s="35"/>
      <c r="S21" s="35"/>
      <c r="T21" s="26"/>
      <c r="U21" s="35"/>
      <c r="V21" s="35"/>
      <c r="W21" s="36"/>
      <c r="X21" s="307" t="s">
        <v>52</v>
      </c>
      <c r="Y21" s="305"/>
      <c r="Z21" s="305"/>
      <c r="AA21" s="34">
        <f>入力シート!N37</f>
        <v>0</v>
      </c>
      <c r="AB21" s="35" t="s">
        <v>155</v>
      </c>
      <c r="AC21" s="35"/>
      <c r="AD21" s="35"/>
      <c r="AE21" s="26"/>
      <c r="AF21" s="35"/>
      <c r="AG21" s="35"/>
      <c r="AH21" s="36"/>
      <c r="AI21" s="308" t="s">
        <v>156</v>
      </c>
      <c r="AJ21" s="309"/>
      <c r="AK21" s="309"/>
      <c r="AL21" s="309"/>
      <c r="AM21" s="309"/>
      <c r="AN21" s="309"/>
      <c r="AO21" s="309"/>
      <c r="AP21" s="305" t="s">
        <v>52</v>
      </c>
      <c r="AQ21" s="305"/>
      <c r="AR21" s="305"/>
      <c r="AS21" s="310">
        <f>入力シート!AF34</f>
        <v>0</v>
      </c>
      <c r="AT21" s="310"/>
      <c r="AU21" s="310"/>
      <c r="AV21" s="26" t="s">
        <v>53</v>
      </c>
      <c r="AW21" s="26"/>
      <c r="AX21" s="26"/>
      <c r="AY21" s="26"/>
      <c r="AZ21" s="26"/>
      <c r="BA21" s="37"/>
      <c r="BB21" s="26"/>
    </row>
    <row r="22" spans="2:54" ht="15" customHeight="1">
      <c r="C22" s="38"/>
      <c r="D22" s="334">
        <f>入力シート!F4</f>
        <v>0</v>
      </c>
      <c r="E22" s="334"/>
      <c r="F22" s="334"/>
      <c r="G22" s="334"/>
      <c r="H22" s="334"/>
      <c r="I22" s="335" t="s">
        <v>157</v>
      </c>
      <c r="J22" s="335"/>
      <c r="K22" s="335"/>
      <c r="L22" s="336"/>
      <c r="M22" s="337" t="s">
        <v>158</v>
      </c>
      <c r="N22" s="311"/>
      <c r="O22" s="311"/>
      <c r="P22" s="39">
        <f>入力シート!X30</f>
        <v>0</v>
      </c>
      <c r="Q22" s="40" t="s">
        <v>154</v>
      </c>
      <c r="R22" s="311" t="s">
        <v>45</v>
      </c>
      <c r="S22" s="311"/>
      <c r="T22" s="311"/>
      <c r="U22" s="39">
        <f>入力シート!X31</f>
        <v>0</v>
      </c>
      <c r="V22" s="40" t="s">
        <v>154</v>
      </c>
      <c r="W22" s="41" t="s">
        <v>159</v>
      </c>
      <c r="X22" s="337" t="s">
        <v>158</v>
      </c>
      <c r="Y22" s="311"/>
      <c r="Z22" s="311"/>
      <c r="AA22" s="39">
        <f ca="1">入力シート!AA30</f>
        <v>0</v>
      </c>
      <c r="AB22" s="40" t="s">
        <v>155</v>
      </c>
      <c r="AC22" s="311" t="s">
        <v>45</v>
      </c>
      <c r="AD22" s="311"/>
      <c r="AE22" s="311"/>
      <c r="AF22" s="39">
        <f ca="1">入力シート!AA31</f>
        <v>0</v>
      </c>
      <c r="AG22" s="40" t="s">
        <v>155</v>
      </c>
      <c r="AH22" s="41" t="s">
        <v>159</v>
      </c>
      <c r="AI22" s="338" t="s">
        <v>160</v>
      </c>
      <c r="AJ22" s="339"/>
      <c r="AK22" s="339"/>
      <c r="AL22" s="339"/>
      <c r="AM22" s="311" t="s">
        <v>54</v>
      </c>
      <c r="AN22" s="311"/>
      <c r="AO22" s="311"/>
      <c r="AP22" s="39">
        <f>入力シート!AF35</f>
        <v>0</v>
      </c>
      <c r="AQ22" s="40" t="s">
        <v>154</v>
      </c>
      <c r="AR22" s="311" t="s">
        <v>55</v>
      </c>
      <c r="AS22" s="311"/>
      <c r="AT22" s="311"/>
      <c r="AU22" s="39">
        <f>入力シート!AF36</f>
        <v>0</v>
      </c>
      <c r="AV22" s="40" t="s">
        <v>154</v>
      </c>
      <c r="AW22" s="311" t="s">
        <v>50</v>
      </c>
      <c r="AX22" s="311"/>
      <c r="AY22" s="311"/>
      <c r="AZ22" s="39">
        <f>入力シート!AF37</f>
        <v>0</v>
      </c>
      <c r="BA22" s="42" t="s">
        <v>154</v>
      </c>
      <c r="BB22" s="26"/>
    </row>
    <row r="23" spans="2:54" s="26" customFormat="1" ht="5.25" customHeight="1">
      <c r="C23" s="33"/>
      <c r="D23" s="33"/>
      <c r="E23" s="33"/>
      <c r="F23" s="33"/>
      <c r="G23" s="33"/>
      <c r="H23" s="33"/>
      <c r="I23" s="33"/>
      <c r="J23" s="3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</row>
    <row r="24" spans="2:54" s="13" customFormat="1" ht="15" customHeight="1">
      <c r="B24" s="12" t="s">
        <v>161</v>
      </c>
    </row>
    <row r="25" spans="2:54" s="13" customFormat="1" ht="4.5" customHeight="1">
      <c r="B25" s="12"/>
    </row>
    <row r="26" spans="2:54" ht="15" customHeight="1">
      <c r="C26" s="312" t="s">
        <v>162</v>
      </c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4"/>
      <c r="X26" s="312" t="s">
        <v>163</v>
      </c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4"/>
      <c r="AS26" s="312" t="s">
        <v>164</v>
      </c>
      <c r="AT26" s="313"/>
      <c r="AU26" s="313"/>
      <c r="AV26" s="313"/>
      <c r="AW26" s="313"/>
      <c r="AX26" s="313"/>
      <c r="AY26" s="313"/>
      <c r="AZ26" s="313"/>
      <c r="BA26" s="314"/>
    </row>
    <row r="27" spans="2:54" ht="15" customHeight="1">
      <c r="C27" s="315" t="s">
        <v>165</v>
      </c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7"/>
      <c r="Q27" s="316" t="s">
        <v>166</v>
      </c>
      <c r="R27" s="316"/>
      <c r="S27" s="316"/>
      <c r="T27" s="316"/>
      <c r="U27" s="316"/>
      <c r="V27" s="316"/>
      <c r="W27" s="318"/>
      <c r="X27" s="315" t="s">
        <v>165</v>
      </c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7"/>
      <c r="AL27" s="316" t="s">
        <v>166</v>
      </c>
      <c r="AM27" s="316"/>
      <c r="AN27" s="316"/>
      <c r="AO27" s="316"/>
      <c r="AP27" s="316"/>
      <c r="AQ27" s="316"/>
      <c r="AR27" s="318"/>
      <c r="AS27" s="325"/>
      <c r="AT27" s="326"/>
      <c r="AU27" s="326"/>
      <c r="AV27" s="326"/>
      <c r="AW27" s="326"/>
      <c r="AX27" s="326"/>
      <c r="AY27" s="326"/>
      <c r="AZ27" s="326"/>
      <c r="BA27" s="327"/>
    </row>
    <row r="28" spans="2:54" ht="15" customHeight="1">
      <c r="C28" s="319" t="s">
        <v>167</v>
      </c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1"/>
      <c r="Q28" s="322">
        <f>X16</f>
        <v>0</v>
      </c>
      <c r="R28" s="323"/>
      <c r="S28" s="323"/>
      <c r="T28" s="323"/>
      <c r="U28" s="323"/>
      <c r="V28" s="323"/>
      <c r="W28" s="324"/>
      <c r="X28" s="319" t="s">
        <v>168</v>
      </c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1"/>
      <c r="AL28" s="323"/>
      <c r="AM28" s="323"/>
      <c r="AN28" s="323"/>
      <c r="AO28" s="323"/>
      <c r="AP28" s="323"/>
      <c r="AQ28" s="323"/>
      <c r="AR28" s="324"/>
      <c r="AS28" s="328"/>
      <c r="AT28" s="329"/>
      <c r="AU28" s="329"/>
      <c r="AV28" s="329"/>
      <c r="AW28" s="329"/>
      <c r="AX28" s="329"/>
      <c r="AY28" s="329"/>
      <c r="AZ28" s="329"/>
      <c r="BA28" s="330"/>
    </row>
    <row r="29" spans="2:54" ht="15" customHeight="1">
      <c r="C29" s="319" t="s">
        <v>169</v>
      </c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1"/>
      <c r="Q29" s="322">
        <f>AB16</f>
        <v>0</v>
      </c>
      <c r="R29" s="323"/>
      <c r="S29" s="323"/>
      <c r="T29" s="323"/>
      <c r="U29" s="323"/>
      <c r="V29" s="323"/>
      <c r="W29" s="324"/>
      <c r="X29" s="319" t="s">
        <v>170</v>
      </c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1"/>
      <c r="AL29" s="322"/>
      <c r="AM29" s="323"/>
      <c r="AN29" s="323"/>
      <c r="AO29" s="323"/>
      <c r="AP29" s="323"/>
      <c r="AQ29" s="323"/>
      <c r="AR29" s="324"/>
      <c r="AS29" s="328"/>
      <c r="AT29" s="329"/>
      <c r="AU29" s="329"/>
      <c r="AV29" s="329"/>
      <c r="AW29" s="329"/>
      <c r="AX29" s="329"/>
      <c r="AY29" s="329"/>
      <c r="AZ29" s="329"/>
      <c r="BA29" s="330"/>
    </row>
    <row r="30" spans="2:54" ht="15" customHeight="1">
      <c r="C30" s="319" t="s">
        <v>50</v>
      </c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1"/>
      <c r="Q30" s="322">
        <f>AF16</f>
        <v>0</v>
      </c>
      <c r="R30" s="323"/>
      <c r="S30" s="323"/>
      <c r="T30" s="323"/>
      <c r="U30" s="323"/>
      <c r="V30" s="323"/>
      <c r="W30" s="324"/>
      <c r="X30" s="319" t="s">
        <v>171</v>
      </c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1"/>
      <c r="AL30" s="323"/>
      <c r="AM30" s="323"/>
      <c r="AN30" s="323"/>
      <c r="AO30" s="323"/>
      <c r="AP30" s="323"/>
      <c r="AQ30" s="323"/>
      <c r="AR30" s="324"/>
      <c r="AS30" s="328"/>
      <c r="AT30" s="329"/>
      <c r="AU30" s="329"/>
      <c r="AV30" s="329"/>
      <c r="AW30" s="329"/>
      <c r="AX30" s="329"/>
      <c r="AY30" s="329"/>
      <c r="AZ30" s="329"/>
      <c r="BA30" s="330"/>
    </row>
    <row r="31" spans="2:54" ht="15" customHeight="1">
      <c r="C31" s="319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1"/>
      <c r="Q31" s="323"/>
      <c r="R31" s="323"/>
      <c r="S31" s="323"/>
      <c r="T31" s="323"/>
      <c r="U31" s="323"/>
      <c r="V31" s="323"/>
      <c r="W31" s="324"/>
      <c r="X31" s="319" t="s">
        <v>172</v>
      </c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1"/>
      <c r="AL31" s="323"/>
      <c r="AM31" s="323"/>
      <c r="AN31" s="323"/>
      <c r="AO31" s="323"/>
      <c r="AP31" s="323"/>
      <c r="AQ31" s="323"/>
      <c r="AR31" s="324"/>
      <c r="AS31" s="328"/>
      <c r="AT31" s="329"/>
      <c r="AU31" s="329"/>
      <c r="AV31" s="329"/>
      <c r="AW31" s="329"/>
      <c r="AX31" s="329"/>
      <c r="AY31" s="329"/>
      <c r="AZ31" s="329"/>
      <c r="BA31" s="330"/>
    </row>
    <row r="32" spans="2:54" ht="15" customHeight="1">
      <c r="C32" s="319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1"/>
      <c r="Q32" s="323"/>
      <c r="R32" s="323"/>
      <c r="S32" s="323"/>
      <c r="T32" s="323"/>
      <c r="U32" s="323"/>
      <c r="V32" s="323"/>
      <c r="W32" s="324"/>
      <c r="X32" s="319" t="s">
        <v>173</v>
      </c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1"/>
      <c r="AL32" s="322">
        <f>X16</f>
        <v>0</v>
      </c>
      <c r="AM32" s="323"/>
      <c r="AN32" s="323"/>
      <c r="AO32" s="323"/>
      <c r="AP32" s="323"/>
      <c r="AQ32" s="323"/>
      <c r="AR32" s="324"/>
      <c r="AS32" s="328"/>
      <c r="AT32" s="329"/>
      <c r="AU32" s="329"/>
      <c r="AV32" s="329"/>
      <c r="AW32" s="329"/>
      <c r="AX32" s="329"/>
      <c r="AY32" s="329"/>
      <c r="AZ32" s="329"/>
      <c r="BA32" s="330"/>
    </row>
    <row r="33" spans="2:53" ht="15" customHeight="1">
      <c r="C33" s="350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2"/>
      <c r="Q33" s="353"/>
      <c r="R33" s="353"/>
      <c r="S33" s="353"/>
      <c r="T33" s="353"/>
      <c r="U33" s="353"/>
      <c r="V33" s="353"/>
      <c r="W33" s="354"/>
      <c r="X33" s="350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2"/>
      <c r="AL33" s="353"/>
      <c r="AM33" s="353"/>
      <c r="AN33" s="353"/>
      <c r="AO33" s="353"/>
      <c r="AP33" s="353"/>
      <c r="AQ33" s="353"/>
      <c r="AR33" s="354"/>
      <c r="AS33" s="331"/>
      <c r="AT33" s="332"/>
      <c r="AU33" s="332"/>
      <c r="AV33" s="332"/>
      <c r="AW33" s="332"/>
      <c r="AX33" s="332"/>
      <c r="AY33" s="332"/>
      <c r="AZ33" s="332"/>
      <c r="BA33" s="333"/>
    </row>
    <row r="34" spans="2:53" ht="15" customHeight="1">
      <c r="C34" s="355" t="s">
        <v>174</v>
      </c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7"/>
      <c r="Q34" s="358">
        <f>SUM(Q28:W33)</f>
        <v>0</v>
      </c>
      <c r="R34" s="339"/>
      <c r="S34" s="339"/>
      <c r="T34" s="339"/>
      <c r="U34" s="339"/>
      <c r="V34" s="339"/>
      <c r="W34" s="340"/>
      <c r="X34" s="355" t="s">
        <v>175</v>
      </c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7"/>
      <c r="AL34" s="358">
        <f>SUM(AL29:AR33)</f>
        <v>0</v>
      </c>
      <c r="AM34" s="339"/>
      <c r="AN34" s="339"/>
      <c r="AO34" s="339"/>
      <c r="AP34" s="339"/>
      <c r="AQ34" s="339"/>
      <c r="AR34" s="340"/>
      <c r="AS34" s="339">
        <f>Q34-AL34</f>
        <v>0</v>
      </c>
      <c r="AT34" s="339"/>
      <c r="AU34" s="339"/>
      <c r="AV34" s="339"/>
      <c r="AW34" s="339"/>
      <c r="AX34" s="339"/>
      <c r="AY34" s="339"/>
      <c r="AZ34" s="339"/>
      <c r="BA34" s="340"/>
    </row>
    <row r="35" spans="2:53" s="26" customFormat="1" ht="5.25" customHeight="1">
      <c r="C35" s="33"/>
      <c r="D35" s="33"/>
      <c r="E35" s="33"/>
      <c r="F35" s="33"/>
      <c r="G35" s="33"/>
      <c r="H35" s="33"/>
      <c r="I35" s="33"/>
      <c r="J35" s="3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</row>
    <row r="36" spans="2:53" ht="15" customHeight="1">
      <c r="B36" s="12" t="s">
        <v>176</v>
      </c>
    </row>
    <row r="37" spans="2:53" s="13" customFormat="1" ht="4.5" customHeight="1" thickBot="1">
      <c r="B37" s="12"/>
    </row>
    <row r="38" spans="2:53" ht="15" customHeight="1">
      <c r="C38" s="198" t="s">
        <v>177</v>
      </c>
      <c r="D38" s="72"/>
      <c r="E38" s="72"/>
      <c r="F38" s="72"/>
      <c r="G38" s="72"/>
      <c r="H38" s="72"/>
      <c r="I38" s="72"/>
      <c r="J38" s="73"/>
      <c r="K38" s="341" t="str">
        <f>入力シート!K58&amp;""</f>
        <v/>
      </c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2"/>
    </row>
    <row r="39" spans="2:53" ht="15" customHeight="1" thickBot="1">
      <c r="C39" s="343" t="s">
        <v>178</v>
      </c>
      <c r="D39" s="311"/>
      <c r="E39" s="311"/>
      <c r="F39" s="311"/>
      <c r="G39" s="311"/>
      <c r="H39" s="311"/>
      <c r="I39" s="311"/>
      <c r="J39" s="344"/>
      <c r="K39" s="345" t="str">
        <f>入力シート!K59&amp;""</f>
        <v/>
      </c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6"/>
    </row>
    <row r="40" spans="2:53" ht="15" customHeight="1">
      <c r="C40" s="347"/>
      <c r="D40" s="348"/>
      <c r="E40" s="348"/>
      <c r="F40" s="348"/>
      <c r="G40" s="348"/>
      <c r="H40" s="348"/>
      <c r="I40" s="348"/>
      <c r="J40" s="349"/>
      <c r="K40" s="198" t="s">
        <v>179</v>
      </c>
      <c r="L40" s="72"/>
      <c r="M40" s="72"/>
      <c r="N40" s="72"/>
      <c r="O40" s="72"/>
      <c r="P40" s="72"/>
      <c r="Q40" s="72"/>
      <c r="R40" s="87"/>
      <c r="S40" s="71" t="s">
        <v>70</v>
      </c>
      <c r="T40" s="72"/>
      <c r="U40" s="72"/>
      <c r="V40" s="72"/>
      <c r="W40" s="87"/>
      <c r="X40" s="71" t="s">
        <v>13</v>
      </c>
      <c r="Y40" s="72"/>
      <c r="Z40" s="72"/>
      <c r="AA40" s="72"/>
      <c r="AB40" s="87"/>
      <c r="AC40" s="71" t="s">
        <v>180</v>
      </c>
      <c r="AD40" s="72"/>
      <c r="AE40" s="72"/>
      <c r="AF40" s="72"/>
      <c r="AG40" s="72"/>
      <c r="AH40" s="72"/>
      <c r="AI40" s="72"/>
      <c r="AJ40" s="87"/>
      <c r="AK40" s="71" t="s">
        <v>181</v>
      </c>
      <c r="AL40" s="72"/>
      <c r="AM40" s="72"/>
      <c r="AN40" s="72"/>
      <c r="AO40" s="87"/>
      <c r="AP40" s="71" t="s">
        <v>86</v>
      </c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3"/>
    </row>
    <row r="41" spans="2:53" ht="15" customHeight="1">
      <c r="C41" s="360" t="s">
        <v>182</v>
      </c>
      <c r="D41" s="211"/>
      <c r="E41" s="211"/>
      <c r="F41" s="211"/>
      <c r="G41" s="211"/>
      <c r="H41" s="211"/>
      <c r="I41" s="211"/>
      <c r="J41" s="213"/>
      <c r="K41" s="360" t="str">
        <f>入力シート!K61&amp;""</f>
        <v/>
      </c>
      <c r="L41" s="211"/>
      <c r="M41" s="211"/>
      <c r="N41" s="211"/>
      <c r="O41" s="211"/>
      <c r="P41" s="211"/>
      <c r="Q41" s="211"/>
      <c r="R41" s="212"/>
      <c r="S41" s="210" t="str">
        <f>入力シート!S61&amp;""</f>
        <v/>
      </c>
      <c r="T41" s="211"/>
      <c r="U41" s="211"/>
      <c r="V41" s="211"/>
      <c r="W41" s="212"/>
      <c r="X41" s="210" t="str">
        <f>入力シート!X61&amp;""</f>
        <v/>
      </c>
      <c r="Y41" s="211"/>
      <c r="Z41" s="211"/>
      <c r="AA41" s="211"/>
      <c r="AB41" s="212"/>
      <c r="AC41" s="210" t="str">
        <f>入力シート!AC61&amp;""</f>
        <v/>
      </c>
      <c r="AD41" s="211"/>
      <c r="AE41" s="211"/>
      <c r="AF41" s="211"/>
      <c r="AG41" s="211"/>
      <c r="AH41" s="211"/>
      <c r="AI41" s="211"/>
      <c r="AJ41" s="212"/>
      <c r="AK41" s="210" t="str">
        <f>入力シート!AK61&amp;""</f>
        <v/>
      </c>
      <c r="AL41" s="211"/>
      <c r="AM41" s="211"/>
      <c r="AN41" s="211"/>
      <c r="AO41" s="212"/>
      <c r="AP41" s="76" t="str">
        <f>入力シート!AP61&amp;""</f>
        <v/>
      </c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362"/>
    </row>
    <row r="42" spans="2:53" ht="15" customHeight="1" thickBot="1">
      <c r="C42" s="343" t="s">
        <v>183</v>
      </c>
      <c r="D42" s="311"/>
      <c r="E42" s="311"/>
      <c r="F42" s="311"/>
      <c r="G42" s="311"/>
      <c r="H42" s="311"/>
      <c r="I42" s="311"/>
      <c r="J42" s="344"/>
      <c r="K42" s="343" t="str">
        <f>入力シート!K62&amp;""</f>
        <v/>
      </c>
      <c r="L42" s="311"/>
      <c r="M42" s="311"/>
      <c r="N42" s="311"/>
      <c r="O42" s="311"/>
      <c r="P42" s="311"/>
      <c r="Q42" s="311"/>
      <c r="R42" s="359"/>
      <c r="S42" s="337" t="str">
        <f>入力シート!S62&amp;""</f>
        <v/>
      </c>
      <c r="T42" s="311"/>
      <c r="U42" s="311"/>
      <c r="V42" s="311"/>
      <c r="W42" s="359"/>
      <c r="X42" s="337" t="str">
        <f>入力シート!X62&amp;""</f>
        <v/>
      </c>
      <c r="Y42" s="311"/>
      <c r="Z42" s="311"/>
      <c r="AA42" s="311"/>
      <c r="AB42" s="359"/>
      <c r="AC42" s="337" t="str">
        <f>入力シート!AC62&amp;""</f>
        <v/>
      </c>
      <c r="AD42" s="311"/>
      <c r="AE42" s="311"/>
      <c r="AF42" s="311"/>
      <c r="AG42" s="311"/>
      <c r="AH42" s="311"/>
      <c r="AI42" s="311"/>
      <c r="AJ42" s="359"/>
      <c r="AK42" s="337" t="str">
        <f>入力シート!AK62&amp;""</f>
        <v/>
      </c>
      <c r="AL42" s="311"/>
      <c r="AM42" s="311"/>
      <c r="AN42" s="311"/>
      <c r="AO42" s="359"/>
      <c r="AP42" s="61" t="str">
        <f>入力シート!AP62&amp;""</f>
        <v/>
      </c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361"/>
    </row>
  </sheetData>
  <sheetProtection sheet="1" objects="1" scenarios="1" selectLockedCells="1" selectUnlockedCells="1"/>
  <mergeCells count="155">
    <mergeCell ref="C34:P34"/>
    <mergeCell ref="Q34:W34"/>
    <mergeCell ref="X34:AK34"/>
    <mergeCell ref="AL34:AR34"/>
    <mergeCell ref="C42:J42"/>
    <mergeCell ref="K42:R42"/>
    <mergeCell ref="K40:R40"/>
    <mergeCell ref="S40:W40"/>
    <mergeCell ref="X40:AB40"/>
    <mergeCell ref="AC40:AJ40"/>
    <mergeCell ref="AK40:AO40"/>
    <mergeCell ref="AP40:BA40"/>
    <mergeCell ref="C41:J41"/>
    <mergeCell ref="K41:R41"/>
    <mergeCell ref="S41:W41"/>
    <mergeCell ref="X41:AB41"/>
    <mergeCell ref="AC41:AJ41"/>
    <mergeCell ref="AK41:AO41"/>
    <mergeCell ref="S42:W42"/>
    <mergeCell ref="X42:AB42"/>
    <mergeCell ref="AC42:AJ42"/>
    <mergeCell ref="AK42:AO42"/>
    <mergeCell ref="AP42:BA42"/>
    <mergeCell ref="AP41:BA41"/>
    <mergeCell ref="AS34:BA34"/>
    <mergeCell ref="C38:J38"/>
    <mergeCell ref="K38:BA38"/>
    <mergeCell ref="C39:J39"/>
    <mergeCell ref="K39:BA39"/>
    <mergeCell ref="C40:J40"/>
    <mergeCell ref="X29:AK29"/>
    <mergeCell ref="AL29:AR29"/>
    <mergeCell ref="C30:P30"/>
    <mergeCell ref="Q30:W30"/>
    <mergeCell ref="X30:AK30"/>
    <mergeCell ref="AL30:AR30"/>
    <mergeCell ref="C31:P31"/>
    <mergeCell ref="Q31:W31"/>
    <mergeCell ref="X31:AK31"/>
    <mergeCell ref="AL31:AR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AW22:AY22"/>
    <mergeCell ref="C26:W26"/>
    <mergeCell ref="X26:AR26"/>
    <mergeCell ref="AS26:BA26"/>
    <mergeCell ref="C27:P27"/>
    <mergeCell ref="Q27:W27"/>
    <mergeCell ref="X27:AK27"/>
    <mergeCell ref="AL27:AR27"/>
    <mergeCell ref="C28:P28"/>
    <mergeCell ref="Q28:W28"/>
    <mergeCell ref="X28:AK28"/>
    <mergeCell ref="AL28:AR28"/>
    <mergeCell ref="AS27:BA33"/>
    <mergeCell ref="D22:H22"/>
    <mergeCell ref="I22:L22"/>
    <mergeCell ref="M22:O22"/>
    <mergeCell ref="R22:T22"/>
    <mergeCell ref="X22:Z22"/>
    <mergeCell ref="AC22:AE22"/>
    <mergeCell ref="AI22:AL22"/>
    <mergeCell ref="AM22:AO22"/>
    <mergeCell ref="AR22:AT22"/>
    <mergeCell ref="C29:P29"/>
    <mergeCell ref="Q29:W29"/>
    <mergeCell ref="C20:L20"/>
    <mergeCell ref="M20:W20"/>
    <mergeCell ref="X20:AH20"/>
    <mergeCell ref="AI20:BA20"/>
    <mergeCell ref="C21:G21"/>
    <mergeCell ref="H21:J21"/>
    <mergeCell ref="K21:L21"/>
    <mergeCell ref="M21:O21"/>
    <mergeCell ref="X21:Z21"/>
    <mergeCell ref="AI21:AO21"/>
    <mergeCell ref="AP21:AR21"/>
    <mergeCell ref="AS21:AU21"/>
    <mergeCell ref="D15:L15"/>
    <mergeCell ref="M15:P15"/>
    <mergeCell ref="Q15:W15"/>
    <mergeCell ref="AJ15:AM15"/>
    <mergeCell ref="AN15:AP15"/>
    <mergeCell ref="AQ15:AT15"/>
    <mergeCell ref="AU15:AW15"/>
    <mergeCell ref="AX15:BA15"/>
    <mergeCell ref="C16:L16"/>
    <mergeCell ref="M16:P16"/>
    <mergeCell ref="Q16:W16"/>
    <mergeCell ref="X16:AA16"/>
    <mergeCell ref="AB16:AE16"/>
    <mergeCell ref="AF16:AI16"/>
    <mergeCell ref="AJ16:AM16"/>
    <mergeCell ref="X8:AA15"/>
    <mergeCell ref="AB8:AE15"/>
    <mergeCell ref="AF8:AI15"/>
    <mergeCell ref="D14:L14"/>
    <mergeCell ref="M14:P14"/>
    <mergeCell ref="Q14:T14"/>
    <mergeCell ref="V14:W14"/>
    <mergeCell ref="AJ14:AM14"/>
    <mergeCell ref="AN14:AR14"/>
    <mergeCell ref="D12:L12"/>
    <mergeCell ref="M12:P12"/>
    <mergeCell ref="Q12:T12"/>
    <mergeCell ref="AJ12:AM12"/>
    <mergeCell ref="AN12:AR12"/>
    <mergeCell ref="D13:L13"/>
    <mergeCell ref="M13:P13"/>
    <mergeCell ref="Q13:T13"/>
    <mergeCell ref="AJ13:AM13"/>
    <mergeCell ref="AN13:AR13"/>
    <mergeCell ref="U12:W12"/>
    <mergeCell ref="U13:W13"/>
    <mergeCell ref="D10:L10"/>
    <mergeCell ref="M10:P10"/>
    <mergeCell ref="AJ10:AM10"/>
    <mergeCell ref="AN10:BA10"/>
    <mergeCell ref="D11:L11"/>
    <mergeCell ref="M11:P11"/>
    <mergeCell ref="Q11:T11"/>
    <mergeCell ref="AJ11:AM11"/>
    <mergeCell ref="AN11:AR11"/>
    <mergeCell ref="Q10:T10"/>
    <mergeCell ref="U10:W10"/>
    <mergeCell ref="U11:W11"/>
    <mergeCell ref="C8:L8"/>
    <mergeCell ref="M8:P8"/>
    <mergeCell ref="Q8:W8"/>
    <mergeCell ref="AJ8:AM8"/>
    <mergeCell ref="AN8:AR8"/>
    <mergeCell ref="D9:L9"/>
    <mergeCell ref="M9:P9"/>
    <mergeCell ref="Q9:W9"/>
    <mergeCell ref="AJ9:AM9"/>
    <mergeCell ref="AN9:AR9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3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/>
  </sheetViews>
  <sheetFormatPr defaultColWidth="2.42578125" defaultRowHeight="18.75" customHeight="1"/>
  <cols>
    <col min="1" max="16384" width="2.4257812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9"/>
      <c r="AA2" s="49"/>
      <c r="AB2" s="49"/>
      <c r="AC2" s="49"/>
      <c r="AD2" s="49"/>
      <c r="AE2" s="49"/>
      <c r="AF2" s="49"/>
      <c r="AG2" s="49"/>
      <c r="AH2" s="49"/>
      <c r="AI2" s="18"/>
    </row>
    <row r="3" spans="1:35" ht="18.75" customHeight="1">
      <c r="X3" s="19"/>
      <c r="Y3" s="19"/>
      <c r="Z3" s="363" t="s">
        <v>184</v>
      </c>
      <c r="AA3" s="363"/>
      <c r="AB3" s="363"/>
      <c r="AC3" s="363"/>
      <c r="AD3" s="363"/>
      <c r="AE3" s="363"/>
      <c r="AF3" s="363"/>
      <c r="AG3" s="363"/>
      <c r="AH3" s="363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186" t="s">
        <v>185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10" spans="1:35" ht="18.75" customHeight="1">
      <c r="A10" s="16"/>
    </row>
    <row r="11" spans="1:35" ht="18.75" customHeight="1">
      <c r="Q11" s="186" t="s">
        <v>7</v>
      </c>
      <c r="R11" s="186"/>
      <c r="S11" s="186"/>
      <c r="T11" s="186"/>
      <c r="U11" s="364">
        <f>入力シート!F5</f>
        <v>0</v>
      </c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</row>
    <row r="12" spans="1:35" ht="18.75" customHeight="1">
      <c r="A12" s="16"/>
      <c r="Q12" s="186" t="s">
        <v>186</v>
      </c>
      <c r="R12" s="186"/>
      <c r="S12" s="186"/>
      <c r="T12" s="186"/>
      <c r="U12" s="366">
        <f>入力シート!F6</f>
        <v>0</v>
      </c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</row>
    <row r="13" spans="1:35" ht="18.75" customHeight="1">
      <c r="A13" s="1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</row>
    <row r="14" spans="1:35" ht="18.75" customHeight="1">
      <c r="A14" s="16"/>
      <c r="Q14" s="186" t="s">
        <v>187</v>
      </c>
      <c r="R14" s="186"/>
      <c r="S14" s="186"/>
      <c r="T14" s="186"/>
      <c r="U14" s="364">
        <f>入力シート!F7</f>
        <v>0</v>
      </c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365" t="s">
        <v>188</v>
      </c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370" t="s">
        <v>189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</row>
    <row r="21" spans="1:34" ht="17.25" customHeight="1"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0"/>
    </row>
    <row r="22" spans="1:34" ht="18.75" customHeight="1"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29" t="s">
        <v>190</v>
      </c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</row>
    <row r="25" spans="1:34" ht="18.75" customHeight="1">
      <c r="A25" s="16"/>
    </row>
    <row r="26" spans="1:34" ht="18.75" customHeight="1">
      <c r="C26" s="177" t="s">
        <v>191</v>
      </c>
      <c r="D26" s="177"/>
      <c r="E26" s="177"/>
      <c r="F26" s="177"/>
      <c r="G26" s="177"/>
      <c r="H26" s="177"/>
      <c r="I26" s="177"/>
      <c r="J26" s="177"/>
      <c r="K26" s="177"/>
      <c r="L26" s="177"/>
      <c r="M26" s="2"/>
      <c r="N26" s="194" t="s">
        <v>121</v>
      </c>
      <c r="O26" s="194"/>
      <c r="P26" s="194"/>
      <c r="Q26" s="367">
        <f>別紙!X16</f>
        <v>0</v>
      </c>
      <c r="R26" s="367"/>
      <c r="S26" s="367"/>
      <c r="T26" s="367"/>
      <c r="U26" s="367"/>
      <c r="V26" s="367"/>
      <c r="W26" s="367"/>
      <c r="X26" s="367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68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176" t="s">
        <v>10</v>
      </c>
      <c r="O28" s="176"/>
      <c r="P28" s="176"/>
      <c r="Q28" s="177">
        <f>入力シート!AG4</f>
        <v>0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2"/>
    </row>
    <row r="29" spans="1:34" ht="18.75" customHeight="1">
      <c r="C29" s="177" t="s">
        <v>192</v>
      </c>
      <c r="D29" s="177"/>
      <c r="E29" s="177"/>
      <c r="F29" s="177"/>
      <c r="G29" s="177"/>
      <c r="H29" s="177"/>
      <c r="I29" s="177"/>
      <c r="J29" s="177"/>
      <c r="K29" s="177"/>
      <c r="L29" s="177"/>
      <c r="M29" s="2"/>
      <c r="N29" s="176" t="s">
        <v>193</v>
      </c>
      <c r="O29" s="176"/>
      <c r="P29" s="176"/>
      <c r="Q29" s="177">
        <f>入力シート!AG3</f>
        <v>0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76" t="s">
        <v>10</v>
      </c>
      <c r="O31" s="176"/>
      <c r="P31" s="176"/>
      <c r="Q31" s="364">
        <f>入力シート!AG6</f>
        <v>0</v>
      </c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2"/>
    </row>
    <row r="32" spans="1:34" ht="18.75" customHeight="1">
      <c r="C32" s="177" t="s">
        <v>194</v>
      </c>
      <c r="D32" s="177"/>
      <c r="E32" s="177"/>
      <c r="F32" s="177"/>
      <c r="G32" s="177"/>
      <c r="H32" s="177"/>
      <c r="I32" s="177"/>
      <c r="J32" s="177"/>
      <c r="K32" s="177"/>
      <c r="L32" s="177"/>
      <c r="M32" s="2"/>
      <c r="N32" s="176" t="s">
        <v>195</v>
      </c>
      <c r="O32" s="176"/>
      <c r="P32" s="176"/>
      <c r="Q32" s="364">
        <f>入力シート!AG5</f>
        <v>0</v>
      </c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177" t="s">
        <v>196</v>
      </c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>
        <f>入力シート!AG7</f>
        <v>0</v>
      </c>
      <c r="S34" s="177"/>
      <c r="T34" s="177"/>
      <c r="U34" s="177"/>
      <c r="V34" s="177"/>
      <c r="W34" s="177"/>
      <c r="X34" s="177"/>
      <c r="Y34" s="177"/>
      <c r="Z34" s="177">
        <f>入力シート!AG8</f>
        <v>0</v>
      </c>
      <c r="AA34" s="177"/>
      <c r="AB34" s="177"/>
      <c r="AC34" s="177"/>
      <c r="AD34" s="177"/>
      <c r="AE34" s="177"/>
      <c r="AF34" s="177"/>
      <c r="AG34" s="177"/>
      <c r="AH34" s="177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177" t="s">
        <v>197</v>
      </c>
      <c r="D36" s="177"/>
      <c r="E36" s="177"/>
      <c r="F36" s="177"/>
      <c r="G36" s="177"/>
      <c r="H36" s="177"/>
      <c r="I36" s="177"/>
      <c r="J36" s="177"/>
      <c r="K36" s="177"/>
      <c r="L36" s="177"/>
      <c r="M36" s="2"/>
      <c r="N36" s="2"/>
      <c r="O36" s="2"/>
      <c r="P36" s="2"/>
      <c r="Q36" s="176">
        <f>入力シート!AG9</f>
        <v>0</v>
      </c>
      <c r="R36" s="176"/>
      <c r="S36" s="176"/>
      <c r="T36" s="176"/>
      <c r="U36" s="17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177" t="s">
        <v>198</v>
      </c>
      <c r="D38" s="177"/>
      <c r="E38" s="177"/>
      <c r="F38" s="177"/>
      <c r="G38" s="177"/>
      <c r="H38" s="177"/>
      <c r="I38" s="177"/>
      <c r="J38" s="177"/>
      <c r="K38" s="177"/>
      <c r="L38" s="177"/>
      <c r="M38" s="2"/>
      <c r="N38" s="2"/>
      <c r="O38" s="2"/>
      <c r="P38" s="2"/>
      <c r="Q38" s="177">
        <f>入力シート!AG10</f>
        <v>0</v>
      </c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371" t="s">
        <v>199</v>
      </c>
      <c r="M40" s="371"/>
      <c r="N40" s="371"/>
      <c r="O40" s="371"/>
      <c r="P40" s="371"/>
      <c r="Q40" s="372">
        <f>入力シート!G65</f>
        <v>0</v>
      </c>
      <c r="R40" s="372"/>
      <c r="S40" s="372"/>
      <c r="T40" s="372"/>
      <c r="U40" s="372"/>
      <c r="V40" s="372"/>
      <c r="W40" s="372"/>
      <c r="X40" s="371" t="s">
        <v>103</v>
      </c>
      <c r="Y40" s="371"/>
      <c r="Z40" s="371"/>
      <c r="AA40" s="371"/>
      <c r="AB40" s="372">
        <f>入力シート!R65</f>
        <v>0</v>
      </c>
      <c r="AC40" s="372"/>
      <c r="AD40" s="372"/>
      <c r="AE40" s="372"/>
      <c r="AF40" s="372"/>
      <c r="AG40" s="372"/>
      <c r="AH40" s="372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373" t="s">
        <v>105</v>
      </c>
      <c r="N41" s="373"/>
      <c r="O41" s="373"/>
      <c r="P41" s="373"/>
      <c r="Q41" s="374">
        <f>入力シート!G66</f>
        <v>0</v>
      </c>
      <c r="R41" s="374"/>
      <c r="S41" s="374"/>
      <c r="T41" s="374"/>
      <c r="U41" s="374"/>
      <c r="V41" s="374"/>
      <c r="W41" s="374"/>
      <c r="X41" s="371" t="s">
        <v>103</v>
      </c>
      <c r="Y41" s="371"/>
      <c r="Z41" s="371"/>
      <c r="AA41" s="371"/>
      <c r="AB41" s="374">
        <f>入力シート!R66</f>
        <v>0</v>
      </c>
      <c r="AC41" s="374"/>
      <c r="AD41" s="374"/>
      <c r="AE41" s="374"/>
      <c r="AF41" s="374"/>
      <c r="AG41" s="374"/>
      <c r="AH41" s="374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2024-05-21T07:45:01Z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2021-02-27T18:12:23Z</vt:filetime>
  </property>
</Properties>
</file>