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7" documentId="13_ncr:1_{07A1DEEF-0477-453E-A3F8-84806E8931D6}" xr6:coauthVersionLast="47" xr6:coauthVersionMax="47" xr10:uidLastSave="{6F60714C-D565-4E4A-9211-5323FEA96564}"/>
  <bookViews>
    <workbookView xWindow="0" yWindow="0" windowWidth="20490" windowHeight="7080" tabRatio="905" firstSheet="1" xr2:uid="{00000000-000D-0000-FFFF-FFFF00000000}"/>
  </bookViews>
  <sheets>
    <sheet name="＜見本＞報告書" sheetId="17" r:id="rId1"/>
    <sheet name="報告書" sheetId="16" r:id="rId2"/>
    <sheet name="＜見本＞行程表及び旅費積算書" sheetId="18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2">'＜見本＞行程表及び旅費積算書'!$A$1:$AD$16</definedName>
    <definedName name="_xlnm.Print_Area" localSheetId="0">'＜見本＞報告書'!$A$1:$AI$43</definedName>
    <definedName name="_xlnm.Print_Area" localSheetId="3">A!$A$1:$AD$37</definedName>
    <definedName name="_xlnm.Print_Area" localSheetId="4">B!$A$1:$AD$37</definedName>
    <definedName name="_xlnm.Print_Area" localSheetId="5">'C'!$A$1:$AD$37</definedName>
    <definedName name="_xlnm.Print_Area" localSheetId="1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2" l="1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27" i="21"/>
  <c r="Z28" i="21"/>
  <c r="Z29" i="21"/>
  <c r="Z30" i="21"/>
  <c r="Z31" i="21"/>
  <c r="Z32" i="21"/>
  <c r="Z31" i="1"/>
  <c r="Z32" i="1"/>
  <c r="Z33" i="22" l="1"/>
  <c r="Y33" i="22"/>
  <c r="X33" i="22"/>
  <c r="W33" i="22"/>
  <c r="V33" i="22"/>
  <c r="U33" i="22"/>
  <c r="T33" i="22"/>
  <c r="R33" i="22"/>
  <c r="P33" i="22"/>
  <c r="AA33" i="22" s="1"/>
  <c r="AB33" i="22" s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Z12" i="22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33" i="21"/>
  <c r="Y33" i="21"/>
  <c r="X33" i="21"/>
  <c r="W33" i="21"/>
  <c r="V33" i="21"/>
  <c r="U33" i="21"/>
  <c r="T33" i="21"/>
  <c r="R33" i="21"/>
  <c r="P33" i="21"/>
  <c r="AA33" i="21" s="1"/>
  <c r="AB33" i="21" s="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Z26" i="2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9" i="1"/>
  <c r="Y9" i="1"/>
  <c r="X9" i="1"/>
  <c r="W9" i="1"/>
  <c r="P10" i="18"/>
  <c r="AA10" i="18" s="1"/>
  <c r="B6" i="22" l="1"/>
  <c r="B5" i="22"/>
  <c r="B6" i="21"/>
  <c r="B5" i="21"/>
  <c r="R34" i="22"/>
  <c r="Q34" i="22"/>
  <c r="O34" i="22"/>
  <c r="N34" i="22"/>
  <c r="M34" i="22"/>
  <c r="L34" i="22"/>
  <c r="K34" i="22"/>
  <c r="J34" i="22"/>
  <c r="I34" i="22"/>
  <c r="Z34" i="22"/>
  <c r="V34" i="22"/>
  <c r="X34" i="22"/>
  <c r="W34" i="22"/>
  <c r="T34" i="22"/>
  <c r="AD7" i="22"/>
  <c r="AC7" i="22"/>
  <c r="AB7" i="22"/>
  <c r="AA7" i="22"/>
  <c r="Z7" i="22"/>
  <c r="Y7" i="22"/>
  <c r="X7" i="22"/>
  <c r="W7" i="22"/>
  <c r="V7" i="22"/>
  <c r="U7" i="22"/>
  <c r="T7" i="22"/>
  <c r="AC6" i="22"/>
  <c r="AA6" i="22"/>
  <c r="W6" i="22"/>
  <c r="T6" i="22"/>
  <c r="AD5" i="22"/>
  <c r="AA5" i="22"/>
  <c r="V5" i="22"/>
  <c r="Q34" i="21"/>
  <c r="O34" i="21"/>
  <c r="N34" i="21"/>
  <c r="M34" i="21"/>
  <c r="L34" i="21"/>
  <c r="K34" i="21"/>
  <c r="J34" i="21"/>
  <c r="I34" i="21"/>
  <c r="Z34" i="21"/>
  <c r="V34" i="21"/>
  <c r="Y34" i="21"/>
  <c r="X34" i="21"/>
  <c r="W34" i="21"/>
  <c r="U34" i="21"/>
  <c r="T34" i="21"/>
  <c r="AD7" i="21"/>
  <c r="AC7" i="21"/>
  <c r="AB7" i="21"/>
  <c r="AA7" i="21"/>
  <c r="Z7" i="21"/>
  <c r="Y7" i="21"/>
  <c r="X7" i="21"/>
  <c r="W7" i="21"/>
  <c r="V7" i="21"/>
  <c r="U7" i="21"/>
  <c r="T7" i="21"/>
  <c r="AC6" i="21"/>
  <c r="AA6" i="21"/>
  <c r="W6" i="21"/>
  <c r="T6" i="21"/>
  <c r="AD5" i="21"/>
  <c r="AA5" i="21"/>
  <c r="V5" i="21"/>
  <c r="AC33" i="21" l="1"/>
  <c r="AC32" i="2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P34" i="21"/>
  <c r="AA34" i="22"/>
  <c r="AB34" i="22"/>
  <c r="P34" i="22"/>
  <c r="U34" i="22"/>
  <c r="Y34" i="22"/>
  <c r="AB34" i="21"/>
  <c r="R34" i="21"/>
  <c r="AA34" i="21"/>
  <c r="V9" i="1"/>
  <c r="U9" i="1"/>
  <c r="T9" i="1"/>
  <c r="B6" i="1"/>
  <c r="R9" i="1"/>
  <c r="Z29" i="1"/>
  <c r="Y29" i="1"/>
  <c r="X29" i="1"/>
  <c r="W29" i="1"/>
  <c r="V29" i="1"/>
  <c r="U29" i="1"/>
  <c r="T29" i="1"/>
  <c r="R29" i="1"/>
  <c r="P29" i="1"/>
  <c r="AA29" i="1" s="1"/>
  <c r="AB29" i="1" s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B5" i="1"/>
  <c r="AE37" i="17"/>
  <c r="V5" i="18"/>
  <c r="W9" i="18"/>
  <c r="P9" i="18"/>
  <c r="B6" i="18"/>
  <c r="AB10" i="18" s="1"/>
  <c r="AC34" i="22" l="1"/>
  <c r="S9" i="22"/>
  <c r="AD9" i="22"/>
  <c r="AD10" i="22"/>
  <c r="S10" i="22"/>
  <c r="S11" i="22"/>
  <c r="AD11" i="22"/>
  <c r="AD12" i="22"/>
  <c r="S12" i="22"/>
  <c r="S13" i="22"/>
  <c r="AD13" i="22"/>
  <c r="AD14" i="22"/>
  <c r="S14" i="22"/>
  <c r="S15" i="22"/>
  <c r="AD15" i="22"/>
  <c r="AD16" i="22"/>
  <c r="S16" i="22"/>
  <c r="S17" i="22"/>
  <c r="AD17" i="22"/>
  <c r="AD18" i="22"/>
  <c r="S18" i="22"/>
  <c r="S19" i="22"/>
  <c r="AD19" i="22"/>
  <c r="AD20" i="22"/>
  <c r="S20" i="22"/>
  <c r="S21" i="22"/>
  <c r="AD21" i="22"/>
  <c r="AD22" i="22"/>
  <c r="S22" i="22"/>
  <c r="S23" i="22"/>
  <c r="AD23" i="22"/>
  <c r="AD24" i="22"/>
  <c r="S24" i="22"/>
  <c r="S25" i="22"/>
  <c r="AD25" i="22"/>
  <c r="AD26" i="22"/>
  <c r="S26" i="22"/>
  <c r="S27" i="22"/>
  <c r="AD27" i="22"/>
  <c r="AD28" i="22"/>
  <c r="S28" i="22"/>
  <c r="S29" i="22"/>
  <c r="AD29" i="22"/>
  <c r="AD30" i="22"/>
  <c r="S30" i="22"/>
  <c r="AD31" i="22"/>
  <c r="S31" i="22"/>
  <c r="S32" i="22"/>
  <c r="AD32" i="22"/>
  <c r="AD33" i="22"/>
  <c r="S33" i="22"/>
  <c r="S9" i="21"/>
  <c r="AD9" i="21"/>
  <c r="AD10" i="21"/>
  <c r="S10" i="21"/>
  <c r="AD11" i="21"/>
  <c r="S11" i="21"/>
  <c r="S12" i="21"/>
  <c r="AD12" i="21"/>
  <c r="AD13" i="21"/>
  <c r="S13" i="21"/>
  <c r="S14" i="21"/>
  <c r="AD14" i="21"/>
  <c r="AD15" i="21"/>
  <c r="S15" i="21"/>
  <c r="S16" i="21"/>
  <c r="AD16" i="21"/>
  <c r="AD17" i="21"/>
  <c r="S17" i="21"/>
  <c r="S18" i="21"/>
  <c r="AD18" i="21"/>
  <c r="AD19" i="21"/>
  <c r="S19" i="21"/>
  <c r="S20" i="21"/>
  <c r="AD20" i="21"/>
  <c r="AD21" i="21"/>
  <c r="S21" i="21"/>
  <c r="S22" i="21"/>
  <c r="AD22" i="21"/>
  <c r="AD23" i="21"/>
  <c r="S23" i="21"/>
  <c r="S24" i="21"/>
  <c r="AD24" i="21"/>
  <c r="AD25" i="21"/>
  <c r="S25" i="21"/>
  <c r="S26" i="21"/>
  <c r="AD26" i="21"/>
  <c r="AD27" i="21"/>
  <c r="S27" i="21"/>
  <c r="S28" i="21"/>
  <c r="AD28" i="21"/>
  <c r="AD29" i="21"/>
  <c r="S29" i="21"/>
  <c r="S30" i="21"/>
  <c r="AD30" i="21"/>
  <c r="AD31" i="21"/>
  <c r="S31" i="21"/>
  <c r="S32" i="21"/>
  <c r="AD32" i="21"/>
  <c r="AD33" i="21"/>
  <c r="S33" i="21"/>
  <c r="AC34" i="21"/>
  <c r="Q13" i="18"/>
  <c r="O13" i="18"/>
  <c r="N13" i="18"/>
  <c r="M13" i="18"/>
  <c r="L13" i="18"/>
  <c r="K13" i="18"/>
  <c r="J13" i="18"/>
  <c r="I13" i="18"/>
  <c r="Z12" i="18"/>
  <c r="Y12" i="18"/>
  <c r="X12" i="18"/>
  <c r="W12" i="18"/>
  <c r="V12" i="18"/>
  <c r="U12" i="18"/>
  <c r="T12" i="18"/>
  <c r="R12" i="18"/>
  <c r="P12" i="18"/>
  <c r="AA12" i="18" s="1"/>
  <c r="AB12" i="18" s="1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Z9" i="18"/>
  <c r="Y9" i="18"/>
  <c r="X9" i="18"/>
  <c r="V9" i="18"/>
  <c r="U9" i="18"/>
  <c r="T9" i="18"/>
  <c r="R9" i="18"/>
  <c r="AD7" i="18"/>
  <c r="AC7" i="18"/>
  <c r="AB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B5" i="18"/>
  <c r="AD34" i="21" l="1"/>
  <c r="Z36" i="21" s="1"/>
  <c r="S34" i="21"/>
  <c r="O36" i="21" s="1"/>
  <c r="AD34" i="22"/>
  <c r="Z36" i="22" s="1"/>
  <c r="S34" i="22"/>
  <c r="O36" i="22" s="1"/>
  <c r="AC10" i="18"/>
  <c r="W13" i="18"/>
  <c r="AC9" i="18"/>
  <c r="AC12" i="18"/>
  <c r="AC11" i="18"/>
  <c r="T13" i="18"/>
  <c r="X13" i="18"/>
  <c r="U13" i="18"/>
  <c r="Y13" i="18"/>
  <c r="V13" i="18"/>
  <c r="Z13" i="18"/>
  <c r="P13" i="18"/>
  <c r="AA9" i="18"/>
  <c r="AB9" i="18" s="1"/>
  <c r="R13" i="18"/>
  <c r="Z37" i="22" l="1"/>
  <c r="Z37" i="21"/>
  <c r="AD9" i="18"/>
  <c r="S9" i="18"/>
  <c r="AD12" i="18"/>
  <c r="S12" i="18"/>
  <c r="AD11" i="18"/>
  <c r="S11" i="18"/>
  <c r="S10" i="18"/>
  <c r="AD10" i="18"/>
  <c r="AB13" i="18"/>
  <c r="AA13" i="18"/>
  <c r="AC13" i="18"/>
  <c r="AD13" i="18" l="1"/>
  <c r="Z15" i="18" s="1"/>
  <c r="S13" i="18"/>
  <c r="O15" i="18" s="1"/>
  <c r="M38" i="17" s="1"/>
  <c r="J36" i="17" s="1"/>
  <c r="AE37" i="16"/>
  <c r="Z16" i="18" l="1"/>
  <c r="W38" i="17"/>
  <c r="W36" i="17" l="1"/>
  <c r="AE38" i="17"/>
  <c r="AE36" i="17" s="1"/>
  <c r="R11" i="1" l="1"/>
  <c r="R12" i="1"/>
  <c r="R13" i="1"/>
  <c r="R14" i="1"/>
  <c r="R15" i="1"/>
  <c r="R16" i="1"/>
  <c r="R17" i="1"/>
  <c r="R18" i="1"/>
  <c r="R19" i="1"/>
  <c r="R30" i="1"/>
  <c r="R31" i="1"/>
  <c r="R32" i="1"/>
  <c r="R33" i="1"/>
  <c r="R10" i="1"/>
  <c r="P10" i="1" l="1"/>
  <c r="P11" i="1"/>
  <c r="P12" i="1"/>
  <c r="P13" i="1"/>
  <c r="P14" i="1"/>
  <c r="P15" i="1"/>
  <c r="P16" i="1"/>
  <c r="P17" i="1"/>
  <c r="P18" i="1"/>
  <c r="P19" i="1"/>
  <c r="P30" i="1"/>
  <c r="P31" i="1"/>
  <c r="P32" i="1"/>
  <c r="P33" i="1"/>
  <c r="P9" i="1"/>
  <c r="AA9" i="1" s="1"/>
  <c r="AB9" i="1" s="1"/>
  <c r="V5" i="1" l="1"/>
  <c r="AC9" i="1" s="1"/>
  <c r="AD9" i="1" s="1"/>
  <c r="AA5" i="1"/>
  <c r="AD5" i="1"/>
  <c r="AC15" i="1" l="1"/>
  <c r="AC17" i="1"/>
  <c r="AC20" i="1"/>
  <c r="AC23" i="1"/>
  <c r="AC25" i="1"/>
  <c r="AC28" i="1"/>
  <c r="AC31" i="1"/>
  <c r="AC33" i="1"/>
  <c r="AC10" i="1"/>
  <c r="AD10" i="1" s="1"/>
  <c r="AC12" i="1"/>
  <c r="AC14" i="1"/>
  <c r="AC22" i="1"/>
  <c r="AC30" i="1"/>
  <c r="AC16" i="1"/>
  <c r="AC19" i="1"/>
  <c r="AC21" i="1"/>
  <c r="AC24" i="1"/>
  <c r="AC27" i="1"/>
  <c r="AC29" i="1"/>
  <c r="AC32" i="1"/>
  <c r="AC11" i="1"/>
  <c r="AC13" i="1"/>
  <c r="AC18" i="1"/>
  <c r="AC26" i="1"/>
  <c r="X10" i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AD18" i="1" l="1"/>
  <c r="S18" i="1"/>
  <c r="AD32" i="1"/>
  <c r="S32" i="1"/>
  <c r="S21" i="1"/>
  <c r="AD21" i="1"/>
  <c r="AD22" i="1"/>
  <c r="S22" i="1"/>
  <c r="AD33" i="1"/>
  <c r="S33" i="1"/>
  <c r="AD23" i="1"/>
  <c r="S23" i="1"/>
  <c r="AD13" i="1"/>
  <c r="S13" i="1"/>
  <c r="AD19" i="1"/>
  <c r="S19" i="1"/>
  <c r="AD31" i="1"/>
  <c r="S31" i="1"/>
  <c r="AD27" i="1"/>
  <c r="S27" i="1"/>
  <c r="AD12" i="1"/>
  <c r="S12" i="1"/>
  <c r="AD17" i="1"/>
  <c r="S17" i="1"/>
  <c r="S29" i="1"/>
  <c r="AD29" i="1"/>
  <c r="AD14" i="1"/>
  <c r="S14" i="1"/>
  <c r="AD20" i="1"/>
  <c r="S20" i="1"/>
  <c r="AD11" i="1"/>
  <c r="S11" i="1"/>
  <c r="AD16" i="1"/>
  <c r="S16" i="1"/>
  <c r="AD28" i="1"/>
  <c r="S28" i="1"/>
  <c r="AD26" i="1"/>
  <c r="S26" i="1"/>
  <c r="S9" i="1"/>
  <c r="AD24" i="1"/>
  <c r="S24" i="1"/>
  <c r="AD30" i="1"/>
  <c r="S30" i="1"/>
  <c r="S10" i="1"/>
  <c r="AD25" i="1"/>
  <c r="S25" i="1"/>
  <c r="AD15" i="1"/>
  <c r="S15" i="1"/>
  <c r="W34" i="1"/>
  <c r="X34" i="1"/>
  <c r="M34" i="1"/>
  <c r="L34" i="1"/>
  <c r="X7" i="1"/>
  <c r="W7" i="1"/>
  <c r="W6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8" i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Z11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B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34" i="1"/>
  <c r="AB34" i="1"/>
  <c r="P34" i="1"/>
  <c r="R34" i="1" l="1"/>
  <c r="S34" i="1"/>
  <c r="AD34" i="1" l="1"/>
  <c r="Z36" i="1" s="1"/>
  <c r="O36" i="1"/>
  <c r="M38" i="16" s="1"/>
  <c r="AC34" i="1"/>
  <c r="W38" i="16" l="1"/>
  <c r="W36" i="16" s="1"/>
  <c r="J36" i="16"/>
  <c r="Z37" i="1"/>
  <c r="AE38" i="16" l="1"/>
  <c r="AE36" i="16" s="1"/>
</calcChain>
</file>

<file path=xl/sharedStrings.xml><?xml version="1.0" encoding="utf-8"?>
<sst xmlns="http://schemas.openxmlformats.org/spreadsheetml/2006/main" count="545" uniqueCount="150">
  <si>
    <t>７．添付書類（４）その他博報堂プロダクツが指示する書面等</t>
    <phoneticPr fontId="4"/>
  </si>
  <si>
    <t>　（実施細目第３条　第１項第二号　イ関係）</t>
    <phoneticPr fontId="4"/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</si>
  <si>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</si>
  <si>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</si>
  <si>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</si>
  <si>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</si>
  <si>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</si>
  <si>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</si>
  <si>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</si>
  <si>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</si>
  <si>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</si>
  <si>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</si>
  <si>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</si>
  <si>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</si>
  <si>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</si>
  <si>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</si>
  <si>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</si>
  <si>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</si>
  <si>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</si>
  <si>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</si>
  <si>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</si>
  <si>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</si>
  <si>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</si>
  <si>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</si>
  <si>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</si>
  <si>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</si>
  <si>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</si>
  <si>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</si>
  <si>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</si>
  <si>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</si>
  <si>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</si>
  <si>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</si>
  <si>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</si>
  <si>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</si>
  <si>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</si>
  <si>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</si>
  <si>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</si>
  <si>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参加した研修等に期待される短期入所利用促進の効果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5" eb="17">
      <t>ニュウショ</t>
    </rPh>
    <rPh sb="17" eb="19">
      <t>リヨウ</t>
    </rPh>
    <rPh sb="19" eb="21">
      <t>ソクシン</t>
    </rPh>
    <rPh sb="22" eb="24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</si>
  <si>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</si>
  <si>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</si>
  <si>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</si>
  <si>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</si>
  <si>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3．</t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</si>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</sst>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38" fontId="9" fillId="0" borderId="26" xfId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 shrinkToFit="1"/>
    </xf>
    <xf numFmtId="176" fontId="9" fillId="0" borderId="19" xfId="1" applyNumberFormat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horizontal="right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40" xfId="1" applyNumberFormat="1" applyFont="1" applyFill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0" xfId="6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37" xfId="7" applyFont="1" applyBorder="1" applyAlignment="1">
      <alignment horizontal="center" vertical="center"/>
    </xf>
    <xf numFmtId="0" fontId="9" fillId="0" borderId="37" xfId="6" applyFont="1" applyBorder="1" applyAlignment="1">
      <alignment horizontal="left" vertical="center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left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 applyProtection="1">
      <alignment horizontal="justify" vertical="top" wrapText="1"/>
      <protection locked="0"/>
    </xf>
    <xf numFmtId="178" fontId="9" fillId="2" borderId="0" xfId="7" applyNumberFormat="1" applyFont="1" applyFill="1" applyAlignment="1">
      <alignment horizontal="center" vertical="top" shrinkToFit="1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38" fontId="8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35</xdr:row>
      <xdr:rowOff>21167</xdr:rowOff>
    </xdr:from>
    <xdr:to>
      <xdr:col>49</xdr:col>
      <xdr:colOff>34773</xdr:colOff>
      <xdr:row>39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34</xdr:row>
      <xdr:rowOff>193221</xdr:rowOff>
    </xdr:from>
    <xdr:to>
      <xdr:col>49</xdr:col>
      <xdr:colOff>47625</xdr:colOff>
      <xdr:row>39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tabSelected="1" view="pageBreakPreview" zoomScaleNormal="100" zoomScaleSheetLayoutView="100" workbookViewId="0">
      <selection activeCell="F7" sqref="F7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30" t="s">
        <v>4</v>
      </c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113">
      <c r="B7" s="2"/>
      <c r="R7" s="131"/>
      <c r="S7" s="131"/>
      <c r="T7" s="131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</row>
    <row r="8" spans="1:113">
      <c r="B8" s="2"/>
      <c r="R8" s="131" t="s">
        <v>5</v>
      </c>
      <c r="S8" s="131"/>
      <c r="T8" s="131"/>
      <c r="U8" s="127" t="s">
        <v>6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35" t="s">
        <v>12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33">
        <v>45576</v>
      </c>
      <c r="M12" s="133"/>
      <c r="N12" s="133"/>
      <c r="O12" s="133"/>
      <c r="P12" s="133"/>
      <c r="Q12" s="133"/>
      <c r="R12" s="133"/>
      <c r="T12" s="134">
        <v>0.54166666666666663</v>
      </c>
      <c r="U12" s="134"/>
      <c r="V12" s="134"/>
      <c r="W12" s="1" t="s">
        <v>15</v>
      </c>
      <c r="X12" s="134">
        <v>0.66666666666666663</v>
      </c>
      <c r="Y12" s="134"/>
      <c r="Z12" s="134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33">
        <v>45577</v>
      </c>
      <c r="M13" s="133"/>
      <c r="N13" s="133"/>
      <c r="O13" s="133"/>
      <c r="P13" s="133"/>
      <c r="Q13" s="133"/>
      <c r="R13" s="133"/>
      <c r="T13" s="134">
        <v>0.375</v>
      </c>
      <c r="U13" s="134"/>
      <c r="V13" s="134"/>
      <c r="W13" s="1" t="s">
        <v>15</v>
      </c>
      <c r="X13" s="134">
        <v>0.625</v>
      </c>
      <c r="Y13" s="134"/>
      <c r="Z13" s="134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35" t="s">
        <v>20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27" t="s">
        <v>22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38" t="s">
        <v>26</v>
      </c>
      <c r="P16" s="138"/>
      <c r="Q16" s="138"/>
      <c r="R16" s="138"/>
      <c r="S16" s="138"/>
      <c r="T16" s="138"/>
      <c r="U16" s="138"/>
      <c r="V16" s="138"/>
      <c r="W16" s="137" t="s">
        <v>27</v>
      </c>
      <c r="X16" s="137"/>
      <c r="Y16" s="137"/>
      <c r="Z16" s="139" t="s">
        <v>28</v>
      </c>
      <c r="AA16" s="139"/>
      <c r="AB16" s="139"/>
      <c r="AC16" s="139"/>
      <c r="AD16" s="139"/>
      <c r="AE16" s="139"/>
      <c r="AF16" s="139"/>
      <c r="AG16" s="139"/>
      <c r="AH16" s="139"/>
      <c r="AI16" s="139"/>
    </row>
    <row r="17" spans="2:113">
      <c r="B17" s="2"/>
      <c r="L17" s="140" t="s">
        <v>29</v>
      </c>
      <c r="M17" s="140"/>
      <c r="N17" s="140"/>
      <c r="O17" s="141"/>
      <c r="P17" s="141"/>
      <c r="Q17" s="141"/>
      <c r="R17" s="141"/>
      <c r="S17" s="141"/>
      <c r="T17" s="141"/>
      <c r="U17" s="141"/>
      <c r="V17" s="141"/>
      <c r="W17" s="140" t="s">
        <v>30</v>
      </c>
      <c r="X17" s="140"/>
      <c r="Y17" s="140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</row>
    <row r="18" spans="2:113">
      <c r="B18" s="2"/>
      <c r="L18" s="140" t="s">
        <v>31</v>
      </c>
      <c r="M18" s="140"/>
      <c r="N18" s="140"/>
      <c r="O18" s="141"/>
      <c r="P18" s="141"/>
      <c r="Q18" s="141"/>
      <c r="R18" s="141"/>
      <c r="S18" s="141"/>
      <c r="T18" s="141"/>
      <c r="U18" s="141"/>
      <c r="V18" s="141"/>
      <c r="W18" s="140" t="s">
        <v>32</v>
      </c>
      <c r="X18" s="140"/>
      <c r="Y18" s="140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43" t="s">
        <v>35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5"/>
    </row>
    <row r="21" spans="2:113"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44" t="s">
        <v>38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2:113"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2:113"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2:113"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2:113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2:113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2:113"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39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I33" s="5"/>
    </row>
    <row r="34" spans="1:35">
      <c r="AH34" s="108"/>
      <c r="AI34" s="5"/>
    </row>
    <row r="35" spans="1:35">
      <c r="B35" s="77" t="s">
        <v>42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47">
        <f>M37+M38</f>
        <v>53434</v>
      </c>
      <c r="K36" s="147"/>
      <c r="L36" s="147"/>
      <c r="M36" s="147"/>
      <c r="N36" s="147"/>
      <c r="O36" s="146" t="s">
        <v>45</v>
      </c>
      <c r="P36" s="146"/>
      <c r="Q36" s="146"/>
      <c r="R36" s="146"/>
      <c r="S36" s="146"/>
      <c r="T36" s="146"/>
      <c r="U36" s="146"/>
      <c r="V36" s="146"/>
      <c r="W36" s="142">
        <f>W37+W38</f>
        <v>46334</v>
      </c>
      <c r="X36" s="142"/>
      <c r="Y36" s="142"/>
      <c r="Z36" s="142"/>
      <c r="AA36" s="146" t="s">
        <v>46</v>
      </c>
      <c r="AB36" s="146"/>
      <c r="AC36" s="146"/>
      <c r="AD36" s="146"/>
      <c r="AE36" s="142">
        <f>AE37+AE38</f>
        <v>7100</v>
      </c>
      <c r="AF36" s="142"/>
      <c r="AG36" s="142"/>
      <c r="AH36" s="142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47">
        <v>15000</v>
      </c>
      <c r="N37" s="147"/>
      <c r="O37" s="147"/>
      <c r="P37" s="147"/>
      <c r="Q37" s="150" t="s">
        <v>49</v>
      </c>
      <c r="R37" s="150"/>
      <c r="S37" s="150"/>
      <c r="T37" s="150"/>
      <c r="U37" s="150"/>
      <c r="V37" s="150"/>
      <c r="W37" s="147">
        <v>14000</v>
      </c>
      <c r="X37" s="147"/>
      <c r="Y37" s="147"/>
      <c r="Z37" s="147"/>
      <c r="AA37" s="146" t="s">
        <v>46</v>
      </c>
      <c r="AB37" s="146"/>
      <c r="AC37" s="146"/>
      <c r="AD37" s="146"/>
      <c r="AE37" s="147">
        <f>M37-W37</f>
        <v>1000</v>
      </c>
      <c r="AF37" s="147"/>
      <c r="AG37" s="147"/>
      <c r="AH37" s="147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47">
        <f>SUM('＜見本＞行程表及び旅費積算書'!$O$15)</f>
        <v>38434</v>
      </c>
      <c r="N38" s="147"/>
      <c r="O38" s="147"/>
      <c r="P38" s="147"/>
      <c r="Q38" s="150" t="s">
        <v>49</v>
      </c>
      <c r="R38" s="150"/>
      <c r="S38" s="150"/>
      <c r="T38" s="150"/>
      <c r="U38" s="150"/>
      <c r="V38" s="150"/>
      <c r="W38" s="147">
        <f>SUM('＜見本＞行程表及び旅費積算書'!$Z$15)</f>
        <v>32334</v>
      </c>
      <c r="X38" s="147"/>
      <c r="Y38" s="147"/>
      <c r="Z38" s="147"/>
      <c r="AA38" s="146" t="s">
        <v>46</v>
      </c>
      <c r="AB38" s="146"/>
      <c r="AC38" s="146"/>
      <c r="AD38" s="146"/>
      <c r="AE38" s="147">
        <f>M38-W38</f>
        <v>6100</v>
      </c>
      <c r="AF38" s="147"/>
      <c r="AG38" s="147"/>
      <c r="AH38" s="147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1" t="s">
        <v>53</v>
      </c>
      <c r="B42" s="151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objects="1" scenarios="1" selectLockedCells="1" selectUnlockedCells="1"/>
  <mergeCells count="66">
    <mergeCell ref="A1:AI1"/>
    <mergeCell ref="A2:AI2"/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  <mergeCell ref="AA38:AD38"/>
    <mergeCell ref="AE38:AH38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L15:O15"/>
    <mergeCell ref="P15:AI15"/>
    <mergeCell ref="D16:J16"/>
    <mergeCell ref="L16:N16"/>
    <mergeCell ref="W16:Y16"/>
    <mergeCell ref="O16:V16"/>
    <mergeCell ref="Z16:AI16"/>
    <mergeCell ref="L13:R13"/>
    <mergeCell ref="T13:V13"/>
    <mergeCell ref="X13:Z13"/>
    <mergeCell ref="D14:J14"/>
    <mergeCell ref="L14:O14"/>
    <mergeCell ref="P14:AJ14"/>
    <mergeCell ref="D11:J11"/>
    <mergeCell ref="D12:J12"/>
    <mergeCell ref="L12:R12"/>
    <mergeCell ref="T12:V12"/>
    <mergeCell ref="X12:Z12"/>
    <mergeCell ref="L11:AK11"/>
    <mergeCell ref="C10:AI10"/>
    <mergeCell ref="A4:AI4"/>
    <mergeCell ref="U8:AI8"/>
    <mergeCell ref="U6:AI7"/>
    <mergeCell ref="R6:T7"/>
    <mergeCell ref="R8:T8"/>
  </mergeCells>
  <phoneticPr fontId="4"/>
  <conditionalFormatting sqref="L12:R13 T12:V13 D24">
    <cfRule type="containsBlanks" dxfId="10" priority="6">
      <formula>LEN(TRIM(D12))=0</formula>
    </cfRule>
  </conditionalFormatting>
  <conditionalFormatting sqref="U6 U8 X12:Z13 P15:AI15 O16:O18 Z16:Z18 D20:AH21 D24:AI30 M37:P37 W37:Z37">
    <cfRule type="containsBlanks" dxfId="9" priority="4">
      <formula>LEN(TRIM(D6))=0</formula>
    </cfRule>
  </conditionalFormatting>
  <conditionalFormatting sqref="L11:AK11">
    <cfRule type="containsBlanks" dxfId="8" priority="2">
      <formula>LEN(TRIM(L11))=0</formula>
    </cfRule>
  </conditionalFormatting>
  <conditionalFormatting sqref="P14:AJ14">
    <cfRule type="containsBlanks" dxfId="7" priority="1">
      <formula>LEN(TRIM(P14))=0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activeCell="K7" sqref="K7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113">
      <c r="B7" s="2"/>
      <c r="R7" s="131"/>
      <c r="S7" s="131"/>
      <c r="T7" s="131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113">
      <c r="B8" s="2"/>
      <c r="R8" s="131" t="s">
        <v>5</v>
      </c>
      <c r="S8" s="131"/>
      <c r="T8" s="131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62"/>
      <c r="M12" s="162"/>
      <c r="N12" s="162"/>
      <c r="O12" s="162"/>
      <c r="P12" s="162"/>
      <c r="Q12" s="162"/>
      <c r="R12" s="162"/>
      <c r="T12" s="153"/>
      <c r="U12" s="153"/>
      <c r="V12" s="153"/>
      <c r="W12" s="1" t="s">
        <v>15</v>
      </c>
      <c r="X12" s="153"/>
      <c r="Y12" s="153"/>
      <c r="Z12" s="153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62"/>
      <c r="M13" s="162"/>
      <c r="N13" s="162"/>
      <c r="O13" s="162"/>
      <c r="P13" s="162"/>
      <c r="Q13" s="162"/>
      <c r="R13" s="162"/>
      <c r="T13" s="153"/>
      <c r="U13" s="153"/>
      <c r="V13" s="153"/>
      <c r="W13" s="1" t="s">
        <v>15</v>
      </c>
      <c r="X13" s="153"/>
      <c r="Y13" s="153"/>
      <c r="Z13" s="153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57"/>
      <c r="P16" s="157"/>
      <c r="Q16" s="157"/>
      <c r="R16" s="157"/>
      <c r="S16" s="157"/>
      <c r="T16" s="157"/>
      <c r="U16" s="157"/>
      <c r="V16" s="157"/>
      <c r="W16" s="137" t="s">
        <v>27</v>
      </c>
      <c r="X16" s="137"/>
      <c r="Y16" s="137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2:113">
      <c r="B17" s="2"/>
      <c r="L17" s="137" t="s">
        <v>29</v>
      </c>
      <c r="M17" s="137"/>
      <c r="N17" s="137"/>
      <c r="O17" s="157"/>
      <c r="P17" s="157"/>
      <c r="Q17" s="157"/>
      <c r="R17" s="157"/>
      <c r="S17" s="157"/>
      <c r="T17" s="157"/>
      <c r="U17" s="157"/>
      <c r="V17" s="157"/>
      <c r="W17" s="137" t="s">
        <v>30</v>
      </c>
      <c r="X17" s="137"/>
      <c r="Y17" s="137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2:113">
      <c r="B18" s="2"/>
      <c r="L18" s="137" t="s">
        <v>31</v>
      </c>
      <c r="M18" s="137"/>
      <c r="N18" s="137"/>
      <c r="O18" s="157"/>
      <c r="P18" s="157"/>
      <c r="Q18" s="157"/>
      <c r="R18" s="157"/>
      <c r="S18" s="157"/>
      <c r="T18" s="157"/>
      <c r="U18" s="157"/>
      <c r="V18" s="157"/>
      <c r="W18" s="137" t="s">
        <v>32</v>
      </c>
      <c r="X18" s="137"/>
      <c r="Y18" s="137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60" t="s">
        <v>55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5"/>
    </row>
    <row r="21" spans="2:113"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</row>
    <row r="25" spans="2:113"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</row>
    <row r="26" spans="2:113"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</row>
    <row r="27" spans="2:113"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2:113"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</row>
    <row r="29" spans="2:113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</row>
    <row r="30" spans="2:113"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56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>
      <c r="AH34" s="108"/>
      <c r="AI34" s="5"/>
    </row>
    <row r="35" spans="1:35">
      <c r="B35" s="77" t="s">
        <v>57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61">
        <f>M37+M38</f>
        <v>0</v>
      </c>
      <c r="K36" s="161"/>
      <c r="L36" s="161"/>
      <c r="M36" s="161"/>
      <c r="N36" s="161"/>
      <c r="O36" s="146" t="s">
        <v>45</v>
      </c>
      <c r="P36" s="146"/>
      <c r="Q36" s="146"/>
      <c r="R36" s="146"/>
      <c r="S36" s="146"/>
      <c r="T36" s="146"/>
      <c r="U36" s="146"/>
      <c r="V36" s="146"/>
      <c r="W36" s="159">
        <f>W37+W38</f>
        <v>0</v>
      </c>
      <c r="X36" s="159"/>
      <c r="Y36" s="159"/>
      <c r="Z36" s="159"/>
      <c r="AA36" s="146" t="s">
        <v>46</v>
      </c>
      <c r="AB36" s="146"/>
      <c r="AC36" s="146"/>
      <c r="AD36" s="146"/>
      <c r="AE36" s="159">
        <f>AE37+AE38</f>
        <v>0</v>
      </c>
      <c r="AF36" s="159"/>
      <c r="AG36" s="159"/>
      <c r="AH36" s="159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56"/>
      <c r="N37" s="156"/>
      <c r="O37" s="156"/>
      <c r="P37" s="156"/>
      <c r="Q37" s="150" t="s">
        <v>49</v>
      </c>
      <c r="R37" s="150"/>
      <c r="S37" s="150"/>
      <c r="T37" s="150"/>
      <c r="U37" s="150"/>
      <c r="V37" s="150"/>
      <c r="W37" s="156"/>
      <c r="X37" s="156"/>
      <c r="Y37" s="156"/>
      <c r="Z37" s="156"/>
      <c r="AA37" s="146" t="s">
        <v>46</v>
      </c>
      <c r="AB37" s="146"/>
      <c r="AC37" s="146"/>
      <c r="AD37" s="146"/>
      <c r="AE37" s="161">
        <f>M37-W37</f>
        <v>0</v>
      </c>
      <c r="AF37" s="161"/>
      <c r="AG37" s="161"/>
      <c r="AH37" s="161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61">
        <f>SUM(A!$O$36,B!$O$36,'C'!$O$36)</f>
        <v>0</v>
      </c>
      <c r="N38" s="161"/>
      <c r="O38" s="161"/>
      <c r="P38" s="161"/>
      <c r="Q38" s="150" t="s">
        <v>49</v>
      </c>
      <c r="R38" s="150"/>
      <c r="S38" s="150"/>
      <c r="T38" s="150"/>
      <c r="U38" s="150"/>
      <c r="V38" s="150"/>
      <c r="W38" s="161">
        <f>SUM(A!$Z$36,B!$Z$36,'C'!$Z$36)</f>
        <v>0</v>
      </c>
      <c r="X38" s="161"/>
      <c r="Y38" s="161"/>
      <c r="Z38" s="161"/>
      <c r="AA38" s="146" t="s">
        <v>46</v>
      </c>
      <c r="AB38" s="146"/>
      <c r="AC38" s="146"/>
      <c r="AD38" s="146"/>
      <c r="AE38" s="161">
        <f>M38-W38</f>
        <v>0</v>
      </c>
      <c r="AF38" s="161"/>
      <c r="AG38" s="161"/>
      <c r="AH38" s="161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0" t="s">
        <v>53</v>
      </c>
      <c r="B42" s="150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A43" s="150"/>
      <c r="B43" s="150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objects="1" scenarios="1" selectLockedCells="1"/>
  <mergeCells count="66">
    <mergeCell ref="A1:AI1"/>
    <mergeCell ref="A2:AI2"/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  <mergeCell ref="D12:J12"/>
    <mergeCell ref="L14:O14"/>
    <mergeCell ref="L15:O15"/>
    <mergeCell ref="L12:R12"/>
    <mergeCell ref="L13:R13"/>
    <mergeCell ref="D39:AH39"/>
    <mergeCell ref="D40:AH40"/>
    <mergeCell ref="C42:AI43"/>
    <mergeCell ref="D38:F38"/>
    <mergeCell ref="G38:L38"/>
    <mergeCell ref="W38:Z38"/>
    <mergeCell ref="AA38:AD38"/>
    <mergeCell ref="A4:AI4"/>
    <mergeCell ref="U8:AI8"/>
    <mergeCell ref="U6:AI7"/>
    <mergeCell ref="AE36:AH36"/>
    <mergeCell ref="D20:AH21"/>
    <mergeCell ref="L17:N17"/>
    <mergeCell ref="W17:Y17"/>
    <mergeCell ref="O18:V18"/>
    <mergeCell ref="O17:V17"/>
    <mergeCell ref="Z18:AI18"/>
    <mergeCell ref="Z17:AI17"/>
    <mergeCell ref="L16:N16"/>
    <mergeCell ref="W16:Y16"/>
    <mergeCell ref="W36:Z36"/>
    <mergeCell ref="AA36:AD36"/>
    <mergeCell ref="D11:J11"/>
    <mergeCell ref="Z16:AI16"/>
    <mergeCell ref="P14:AI14"/>
    <mergeCell ref="P15:AI15"/>
    <mergeCell ref="C36:I36"/>
    <mergeCell ref="Q37:V37"/>
    <mergeCell ref="O36:V36"/>
    <mergeCell ref="D37:F37"/>
    <mergeCell ref="G37:L37"/>
    <mergeCell ref="W37:Z37"/>
    <mergeCell ref="AA37:AD37"/>
    <mergeCell ref="D16:J16"/>
    <mergeCell ref="D14:J14"/>
    <mergeCell ref="O16:V16"/>
    <mergeCell ref="L18:N18"/>
    <mergeCell ref="W18:Y18"/>
    <mergeCell ref="R6:T7"/>
    <mergeCell ref="R8:T8"/>
    <mergeCell ref="T12:V12"/>
    <mergeCell ref="T13:V13"/>
    <mergeCell ref="X13:Z13"/>
    <mergeCell ref="X12:Z12"/>
    <mergeCell ref="L11:AI11"/>
  </mergeCells>
  <phoneticPr fontId="4"/>
  <conditionalFormatting sqref="L12:R13 T12:V13 D24">
    <cfRule type="containsBlanks" dxfId="6" priority="4">
      <formula>LEN(TRIM(D12))=0</formula>
    </cfRule>
  </conditionalFormatting>
  <conditionalFormatting sqref="L11:AJ11">
    <cfRule type="containsBlanks" dxfId="5" priority="1">
      <formula>LEN(TRIM(L11))=0</formula>
    </cfRule>
  </conditionalFormatting>
  <conditionalFormatting sqref="U6 U8 X12:Z13 P14:AI15 O16:V18 Z16:AI18 D20:AH21 D24:AI30 M37:P37 W37:Z37">
    <cfRule type="containsBlanks" dxfId="4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view="pageBreakPreview" zoomScaleNormal="100" zoomScaleSheetLayoutView="100" workbookViewId="0">
      <selection activeCell="I8" sqref="I8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C4" s="4"/>
      <c r="H4" s="4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5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1.5" customHeight="1">
      <c r="A5" s="12" t="s">
        <v>61</v>
      </c>
      <c r="B5" s="203" t="str">
        <f>'＜見本＞報告書'!Z16</f>
        <v>山田　○○</v>
      </c>
      <c r="C5" s="203"/>
      <c r="D5" s="203"/>
      <c r="E5" s="203"/>
      <c r="H5" s="4"/>
      <c r="I5" s="179" t="s">
        <v>62</v>
      </c>
      <c r="J5" s="180"/>
      <c r="K5" s="181"/>
      <c r="L5" s="181"/>
      <c r="M5" s="182"/>
      <c r="N5" s="183" t="s">
        <v>63</v>
      </c>
      <c r="O5" s="184"/>
      <c r="P5" s="63"/>
      <c r="Q5" s="183" t="s">
        <v>64</v>
      </c>
      <c r="R5" s="184"/>
      <c r="S5" s="64"/>
      <c r="T5" s="198" t="s">
        <v>62</v>
      </c>
      <c r="U5" s="199"/>
      <c r="V5" s="200">
        <f>K5</f>
        <v>0</v>
      </c>
      <c r="W5" s="201"/>
      <c r="X5" s="202"/>
      <c r="Y5" s="177" t="s">
        <v>63</v>
      </c>
      <c r="Z5" s="178"/>
      <c r="AA5" s="28">
        <f>P5</f>
        <v>0</v>
      </c>
      <c r="AB5" s="176" t="s">
        <v>64</v>
      </c>
      <c r="AC5" s="176"/>
      <c r="AD5" s="62">
        <f>S5</f>
        <v>0</v>
      </c>
    </row>
    <row r="6" spans="1:30" ht="31.5" customHeight="1" thickBot="1">
      <c r="A6" s="12" t="s">
        <v>65</v>
      </c>
      <c r="B6" s="204" t="str">
        <f>'＜見本＞報告書'!O16</f>
        <v>各種福祉士</v>
      </c>
      <c r="C6" s="204"/>
      <c r="D6" s="204"/>
      <c r="E6" s="204"/>
      <c r="I6" s="164" t="s">
        <v>66</v>
      </c>
      <c r="J6" s="165"/>
      <c r="K6" s="165"/>
      <c r="L6" s="194" t="s">
        <v>67</v>
      </c>
      <c r="M6" s="195"/>
      <c r="N6" s="166" t="s">
        <v>68</v>
      </c>
      <c r="O6" s="165"/>
      <c r="P6" s="167" t="s">
        <v>69</v>
      </c>
      <c r="Q6" s="167"/>
      <c r="R6" s="168" t="s">
        <v>70</v>
      </c>
      <c r="S6" s="169"/>
      <c r="T6" s="189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28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7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44">
        <v>45577</v>
      </c>
      <c r="B9" s="45">
        <v>0.3756944444444445</v>
      </c>
      <c r="C9" s="46" t="s">
        <v>88</v>
      </c>
      <c r="D9" s="47">
        <v>0.38263888888888892</v>
      </c>
      <c r="E9" s="48" t="s">
        <v>89</v>
      </c>
      <c r="F9" s="48" t="s">
        <v>90</v>
      </c>
      <c r="G9" s="48" t="s">
        <v>91</v>
      </c>
      <c r="H9" s="49"/>
      <c r="I9" s="50">
        <v>7.5</v>
      </c>
      <c r="J9" s="51">
        <v>157</v>
      </c>
      <c r="K9" s="51"/>
      <c r="L9" s="51"/>
      <c r="M9" s="51"/>
      <c r="N9" s="52"/>
      <c r="O9" s="53"/>
      <c r="P9" s="51" t="str">
        <f>IF(H9="","",IF($K$5="",1,""))</f>
        <v/>
      </c>
      <c r="Q9" s="51"/>
      <c r="R9" s="51" t="str">
        <f t="shared" ref="R9:R12" si="0">IF(H9="","",IF(AND($K$5="",$P$5="",$S$5=""),"",1))</f>
        <v/>
      </c>
      <c r="S9" s="65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74">
        <f t="shared" ref="T9:AA12" si="1">I9</f>
        <v>7.5</v>
      </c>
      <c r="U9" s="51">
        <f t="shared" si="1"/>
        <v>157</v>
      </c>
      <c r="V9" s="51">
        <f t="shared" si="1"/>
        <v>0</v>
      </c>
      <c r="W9" s="51">
        <f>L9</f>
        <v>0</v>
      </c>
      <c r="X9" s="51">
        <f t="shared" si="1"/>
        <v>0</v>
      </c>
      <c r="Y9" s="52">
        <f t="shared" si="1"/>
        <v>0</v>
      </c>
      <c r="Z9" s="51">
        <f t="shared" si="1"/>
        <v>0</v>
      </c>
      <c r="AA9" s="51" t="str">
        <f t="shared" si="1"/>
        <v/>
      </c>
      <c r="AB9" s="51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51" t="str">
        <f>IF($V$5=0,"",IF(R9="","",1))</f>
        <v/>
      </c>
      <c r="AD9" s="65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44"/>
      <c r="B10" s="54">
        <v>0.39652777777777781</v>
      </c>
      <c r="C10" s="55" t="s">
        <v>88</v>
      </c>
      <c r="D10" s="56">
        <v>0.48125000000000001</v>
      </c>
      <c r="E10" s="57" t="s">
        <v>91</v>
      </c>
      <c r="F10" s="57" t="s">
        <v>92</v>
      </c>
      <c r="G10" s="57" t="s">
        <v>93</v>
      </c>
      <c r="H10" s="49" t="s">
        <v>94</v>
      </c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51">
        <f>IF(H10="","",IF($K$5="",1,""))</f>
        <v>1</v>
      </c>
      <c r="Q10" s="59">
        <v>17000</v>
      </c>
      <c r="R10" s="51" t="str">
        <f t="shared" si="0"/>
        <v/>
      </c>
      <c r="S10" s="65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75">
        <f t="shared" si="1"/>
        <v>357.3</v>
      </c>
      <c r="U10" s="59">
        <f t="shared" si="1"/>
        <v>6380</v>
      </c>
      <c r="V10" s="59">
        <f t="shared" si="1"/>
        <v>4180</v>
      </c>
      <c r="W10" s="51">
        <f t="shared" si="1"/>
        <v>0</v>
      </c>
      <c r="X10" s="51">
        <f t="shared" si="1"/>
        <v>0</v>
      </c>
      <c r="Y10" s="60">
        <f t="shared" si="1"/>
        <v>0</v>
      </c>
      <c r="Z10" s="59">
        <f t="shared" si="1"/>
        <v>0</v>
      </c>
      <c r="AA10" s="59">
        <f>P10</f>
        <v>1</v>
      </c>
      <c r="AB10" s="51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>10900</v>
      </c>
      <c r="AC10" s="59" t="str">
        <f t="shared" ref="AC10:AC12" si="2">IF($V$5=0,"",IF(R10="","",1))</f>
        <v/>
      </c>
      <c r="AD10" s="65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44">
        <v>45578</v>
      </c>
      <c r="B11" s="54">
        <v>0.68680555555555556</v>
      </c>
      <c r="C11" s="55" t="s">
        <v>88</v>
      </c>
      <c r="D11" s="56">
        <v>0.76944444444444438</v>
      </c>
      <c r="E11" s="61" t="s">
        <v>93</v>
      </c>
      <c r="F11" s="61" t="s">
        <v>92</v>
      </c>
      <c r="G11" s="61" t="s">
        <v>91</v>
      </c>
      <c r="H11" s="49"/>
      <c r="I11" s="58">
        <v>357.3</v>
      </c>
      <c r="J11" s="59">
        <v>6380</v>
      </c>
      <c r="K11" s="59">
        <v>4180</v>
      </c>
      <c r="L11" s="59"/>
      <c r="M11" s="59"/>
      <c r="N11" s="60"/>
      <c r="O11" s="59"/>
      <c r="P11" s="51" t="str">
        <f t="shared" ref="P11:P12" si="3">IF(H11="","",IF($K$5="",1,""))</f>
        <v/>
      </c>
      <c r="Q11" s="59"/>
      <c r="R11" s="51" t="str">
        <f t="shared" si="0"/>
        <v/>
      </c>
      <c r="S11" s="65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75">
        <f t="shared" si="1"/>
        <v>357.3</v>
      </c>
      <c r="U11" s="59">
        <f t="shared" si="1"/>
        <v>6380</v>
      </c>
      <c r="V11" s="59">
        <f t="shared" si="1"/>
        <v>4180</v>
      </c>
      <c r="W11" s="51">
        <f t="shared" si="1"/>
        <v>0</v>
      </c>
      <c r="X11" s="51">
        <f t="shared" si="1"/>
        <v>0</v>
      </c>
      <c r="Y11" s="60">
        <f t="shared" si="1"/>
        <v>0</v>
      </c>
      <c r="Z11" s="59">
        <f t="shared" si="1"/>
        <v>0</v>
      </c>
      <c r="AA11" s="59" t="str">
        <f t="shared" si="1"/>
        <v/>
      </c>
      <c r="AB11" s="51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59" t="str">
        <f t="shared" si="2"/>
        <v/>
      </c>
      <c r="AD11" s="65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 thickBot="1">
      <c r="A12" s="44"/>
      <c r="B12" s="54">
        <v>0.77500000000000002</v>
      </c>
      <c r="C12" s="55" t="s">
        <v>88</v>
      </c>
      <c r="D12" s="56">
        <v>0.78611111111111109</v>
      </c>
      <c r="E12" s="61" t="s">
        <v>91</v>
      </c>
      <c r="F12" s="61" t="s">
        <v>90</v>
      </c>
      <c r="G12" s="61" t="s">
        <v>89</v>
      </c>
      <c r="H12" s="49"/>
      <c r="I12" s="58">
        <v>7.5</v>
      </c>
      <c r="J12" s="59">
        <v>157</v>
      </c>
      <c r="K12" s="59"/>
      <c r="L12" s="59"/>
      <c r="M12" s="59"/>
      <c r="N12" s="60"/>
      <c r="O12" s="59"/>
      <c r="P12" s="51" t="str">
        <f t="shared" si="3"/>
        <v/>
      </c>
      <c r="Q12" s="59"/>
      <c r="R12" s="51" t="str">
        <f t="shared" si="0"/>
        <v/>
      </c>
      <c r="S12" s="65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75">
        <f t="shared" si="1"/>
        <v>7.5</v>
      </c>
      <c r="U12" s="59">
        <f t="shared" si="1"/>
        <v>157</v>
      </c>
      <c r="V12" s="59">
        <f t="shared" si="1"/>
        <v>0</v>
      </c>
      <c r="W12" s="51">
        <f t="shared" si="1"/>
        <v>0</v>
      </c>
      <c r="X12" s="51">
        <f t="shared" si="1"/>
        <v>0</v>
      </c>
      <c r="Y12" s="60">
        <f t="shared" si="1"/>
        <v>0</v>
      </c>
      <c r="Z12" s="59">
        <f t="shared" si="1"/>
        <v>0</v>
      </c>
      <c r="AA12" s="59" t="str">
        <f t="shared" si="1"/>
        <v/>
      </c>
      <c r="AB12" s="51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59" t="str">
        <f t="shared" si="2"/>
        <v/>
      </c>
      <c r="AD12" s="65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37.5" customHeight="1" thickBot="1">
      <c r="A13" s="209" t="s">
        <v>95</v>
      </c>
      <c r="B13" s="210"/>
      <c r="C13" s="210"/>
      <c r="D13" s="210"/>
      <c r="E13" s="210"/>
      <c r="F13" s="210"/>
      <c r="G13" s="210"/>
      <c r="H13" s="210"/>
      <c r="I13" s="66">
        <f t="shared" ref="I13:AD13" si="4">SUM(I9:I12)</f>
        <v>729.6</v>
      </c>
      <c r="J13" s="67">
        <f t="shared" si="4"/>
        <v>13074</v>
      </c>
      <c r="K13" s="68">
        <f t="shared" si="4"/>
        <v>8360</v>
      </c>
      <c r="L13" s="69">
        <f t="shared" si="4"/>
        <v>0</v>
      </c>
      <c r="M13" s="67">
        <f t="shared" si="4"/>
        <v>0</v>
      </c>
      <c r="N13" s="69">
        <f t="shared" si="4"/>
        <v>0</v>
      </c>
      <c r="O13" s="67">
        <f t="shared" si="4"/>
        <v>0</v>
      </c>
      <c r="P13" s="67">
        <f t="shared" si="4"/>
        <v>1</v>
      </c>
      <c r="Q13" s="67">
        <f t="shared" si="4"/>
        <v>17000</v>
      </c>
      <c r="R13" s="67">
        <f t="shared" si="4"/>
        <v>0</v>
      </c>
      <c r="S13" s="73">
        <f t="shared" si="4"/>
        <v>0</v>
      </c>
      <c r="T13" s="76">
        <f t="shared" si="4"/>
        <v>729.6</v>
      </c>
      <c r="U13" s="70">
        <f t="shared" si="4"/>
        <v>13074</v>
      </c>
      <c r="V13" s="70">
        <f t="shared" si="4"/>
        <v>8360</v>
      </c>
      <c r="W13" s="70">
        <f t="shared" si="4"/>
        <v>0</v>
      </c>
      <c r="X13" s="70">
        <f t="shared" si="4"/>
        <v>0</v>
      </c>
      <c r="Y13" s="71">
        <f t="shared" si="4"/>
        <v>0</v>
      </c>
      <c r="Z13" s="70">
        <f t="shared" si="4"/>
        <v>0</v>
      </c>
      <c r="AA13" s="70">
        <f t="shared" si="4"/>
        <v>1</v>
      </c>
      <c r="AB13" s="70">
        <f t="shared" si="4"/>
        <v>10900</v>
      </c>
      <c r="AC13" s="70">
        <f t="shared" si="4"/>
        <v>0</v>
      </c>
      <c r="AD13" s="72">
        <f t="shared" si="4"/>
        <v>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211" t="s">
        <v>48</v>
      </c>
      <c r="J15" s="186"/>
      <c r="K15" s="186"/>
      <c r="L15" s="186"/>
      <c r="M15" s="186"/>
      <c r="N15" s="186"/>
      <c r="O15" s="185">
        <f>SUM(K5,J13,K13,M13,O13,Q13,S13)</f>
        <v>38434</v>
      </c>
      <c r="P15" s="186"/>
      <c r="Q15" s="186"/>
      <c r="R15" s="186"/>
      <c r="S15" s="187"/>
      <c r="T15" s="188" t="s">
        <v>96</v>
      </c>
      <c r="U15" s="186"/>
      <c r="V15" s="186"/>
      <c r="W15" s="186"/>
      <c r="X15" s="186"/>
      <c r="Y15" s="186"/>
      <c r="Z15" s="185">
        <f>SUM(V5,U13,V13,X13,Z13,AB13,AD13)</f>
        <v>32334</v>
      </c>
      <c r="AA15" s="186"/>
      <c r="AB15" s="186"/>
      <c r="AC15" s="186"/>
      <c r="AD15" s="187"/>
    </row>
    <row r="16" spans="1:30" ht="37.5" customHeight="1" thickBot="1">
      <c r="A16" s="196" t="s">
        <v>97</v>
      </c>
      <c r="B16" s="196"/>
      <c r="C16" s="196"/>
      <c r="D16" s="196"/>
      <c r="E16" s="196"/>
      <c r="F16" s="196"/>
      <c r="G16" s="196"/>
      <c r="H16" s="196"/>
      <c r="I16" s="197"/>
      <c r="J16" s="197"/>
      <c r="K16" s="197"/>
      <c r="L16" s="197"/>
      <c r="M16" s="197"/>
      <c r="N16" s="197"/>
      <c r="O16" s="43"/>
      <c r="P16" s="43"/>
      <c r="Q16" s="43"/>
      <c r="R16" s="43"/>
      <c r="S16" s="43"/>
      <c r="T16" s="188" t="s">
        <v>98</v>
      </c>
      <c r="U16" s="186"/>
      <c r="V16" s="186"/>
      <c r="W16" s="186"/>
      <c r="X16" s="186"/>
      <c r="Y16" s="186"/>
      <c r="Z16" s="185">
        <f>O15-Z15</f>
        <v>6100</v>
      </c>
      <c r="AA16" s="186"/>
      <c r="AB16" s="186"/>
      <c r="AC16" s="186"/>
      <c r="AD16" s="187"/>
    </row>
  </sheetData>
  <sheetProtection sheet="1" objects="1" scenarios="1" selectLockedCells="1" selectUnlockedCells="1"/>
  <mergeCells count="33">
    <mergeCell ref="A1:AD1"/>
    <mergeCell ref="A2:F2"/>
    <mergeCell ref="L6:M6"/>
    <mergeCell ref="A16:N16"/>
    <mergeCell ref="T16:Y16"/>
    <mergeCell ref="Q5:R5"/>
    <mergeCell ref="T5:U5"/>
    <mergeCell ref="V5:X5"/>
    <mergeCell ref="B5:E5"/>
    <mergeCell ref="Z16:AD16"/>
    <mergeCell ref="B6:E6"/>
    <mergeCell ref="Y6:Z6"/>
    <mergeCell ref="AA6:AB6"/>
    <mergeCell ref="AC6:AD6"/>
    <mergeCell ref="A13:H13"/>
    <mergeCell ref="I15:N15"/>
    <mergeCell ref="O15:S15"/>
    <mergeCell ref="T15:Y15"/>
    <mergeCell ref="Z15:AD15"/>
    <mergeCell ref="T6:V6"/>
    <mergeCell ref="W6:X6"/>
    <mergeCell ref="I6:K6"/>
    <mergeCell ref="N6:O6"/>
    <mergeCell ref="P6:Q6"/>
    <mergeCell ref="R6:S6"/>
    <mergeCell ref="A3:AD3"/>
    <mergeCell ref="I4:S4"/>
    <mergeCell ref="T4:AD4"/>
    <mergeCell ref="AB5:AC5"/>
    <mergeCell ref="Y5:Z5"/>
    <mergeCell ref="I5:J5"/>
    <mergeCell ref="K5:M5"/>
    <mergeCell ref="N5:O5"/>
  </mergeCells>
  <phoneticPr fontId="4"/>
  <conditionalFormatting sqref="K5:M5 P5 S5 A9:O12 Q9:Q12">
    <cfRule type="containsBlanks" dxfId="3" priority="2">
      <formula>LEN(TRIM(A5))=0</formula>
    </cfRule>
  </conditionalFormatting>
  <dataValidations count="1">
    <dataValidation type="list" allowBlank="1" showInputMessage="1" showErrorMessage="1" sqref="S5 P5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I8" sqref="I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13">
        <f>報告書!Z16</f>
        <v>0</v>
      </c>
      <c r="C5" s="213"/>
      <c r="D5" s="213"/>
      <c r="E5" s="213"/>
      <c r="F5" s="10"/>
      <c r="G5" s="10"/>
      <c r="H5" s="11"/>
      <c r="I5" s="216" t="s">
        <v>62</v>
      </c>
      <c r="J5" s="199"/>
      <c r="K5" s="221"/>
      <c r="L5" s="222"/>
      <c r="M5" s="223"/>
      <c r="N5" s="177" t="s">
        <v>99</v>
      </c>
      <c r="O5" s="178"/>
      <c r="P5" s="117"/>
      <c r="Q5" s="176" t="s">
        <v>64</v>
      </c>
      <c r="R5" s="176"/>
      <c r="S5" s="118"/>
      <c r="T5" s="216" t="s">
        <v>62</v>
      </c>
      <c r="U5" s="199"/>
      <c r="V5" s="217">
        <f>K5</f>
        <v>0</v>
      </c>
      <c r="W5" s="218"/>
      <c r="X5" s="219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12">
        <f>報告書!O16</f>
        <v>0</v>
      </c>
      <c r="C6" s="212"/>
      <c r="D6" s="212"/>
      <c r="E6" s="212"/>
      <c r="I6" s="220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4" t="s">
        <v>70</v>
      </c>
      <c r="S6" s="215"/>
      <c r="T6" s="220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V9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9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ref="T10:T33" si="4">I10</f>
        <v>0</v>
      </c>
      <c r="U10" s="104">
        <f t="shared" ref="U10:U33" si="5">J10</f>
        <v>0</v>
      </c>
      <c r="V10" s="104">
        <f t="shared" ref="V10:V33" si="6">K10</f>
        <v>0</v>
      </c>
      <c r="W10" s="99">
        <f t="shared" ref="W10:W33" si="7">L10</f>
        <v>0</v>
      </c>
      <c r="X10" s="99">
        <f t="shared" ref="X10:X33" si="8">M10</f>
        <v>0</v>
      </c>
      <c r="Y10" s="105">
        <f t="shared" ref="Y10:Y30" si="9">N10</f>
        <v>0</v>
      </c>
      <c r="Z10" s="104">
        <f t="shared" ref="Z10:Z32" si="10">O10</f>
        <v>0</v>
      </c>
      <c r="AA10" s="104" t="str">
        <f t="shared" ref="AA10:AA30" si="11">P10</f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12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4"/>
        <v>0</v>
      </c>
      <c r="U11" s="104">
        <f t="shared" si="5"/>
        <v>0</v>
      </c>
      <c r="V11" s="104">
        <f t="shared" si="6"/>
        <v>0</v>
      </c>
      <c r="W11" s="99">
        <f t="shared" si="7"/>
        <v>0</v>
      </c>
      <c r="X11" s="99">
        <f t="shared" si="8"/>
        <v>0</v>
      </c>
      <c r="Y11" s="105">
        <f t="shared" si="9"/>
        <v>0</v>
      </c>
      <c r="Z11" s="104">
        <f t="shared" si="10"/>
        <v>0</v>
      </c>
      <c r="AA11" s="104" t="str">
        <f t="shared" si="1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12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4"/>
        <v>0</v>
      </c>
      <c r="U12" s="104">
        <f t="shared" si="5"/>
        <v>0</v>
      </c>
      <c r="V12" s="104">
        <f t="shared" si="6"/>
        <v>0</v>
      </c>
      <c r="W12" s="99">
        <f t="shared" si="7"/>
        <v>0</v>
      </c>
      <c r="X12" s="99">
        <f t="shared" si="8"/>
        <v>0</v>
      </c>
      <c r="Y12" s="105">
        <f t="shared" si="9"/>
        <v>0</v>
      </c>
      <c r="Z12" s="104">
        <f t="shared" si="10"/>
        <v>0</v>
      </c>
      <c r="AA12" s="104" t="str">
        <f t="shared" si="1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12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4"/>
        <v>0</v>
      </c>
      <c r="U13" s="104">
        <f t="shared" si="5"/>
        <v>0</v>
      </c>
      <c r="V13" s="104">
        <f t="shared" si="6"/>
        <v>0</v>
      </c>
      <c r="W13" s="99">
        <f t="shared" si="7"/>
        <v>0</v>
      </c>
      <c r="X13" s="99">
        <f t="shared" si="8"/>
        <v>0</v>
      </c>
      <c r="Y13" s="105">
        <f t="shared" si="9"/>
        <v>0</v>
      </c>
      <c r="Z13" s="104">
        <f t="shared" si="10"/>
        <v>0</v>
      </c>
      <c r="AA13" s="104" t="str">
        <f t="shared" si="1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12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4"/>
        <v>0</v>
      </c>
      <c r="U14" s="104">
        <f t="shared" si="5"/>
        <v>0</v>
      </c>
      <c r="V14" s="104">
        <f t="shared" si="6"/>
        <v>0</v>
      </c>
      <c r="W14" s="99">
        <f t="shared" si="7"/>
        <v>0</v>
      </c>
      <c r="X14" s="99">
        <f t="shared" si="8"/>
        <v>0</v>
      </c>
      <c r="Y14" s="105">
        <f t="shared" si="9"/>
        <v>0</v>
      </c>
      <c r="Z14" s="104">
        <f t="shared" si="10"/>
        <v>0</v>
      </c>
      <c r="AA14" s="104" t="str">
        <f t="shared" si="1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12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4"/>
        <v>0</v>
      </c>
      <c r="U15" s="104">
        <f t="shared" si="5"/>
        <v>0</v>
      </c>
      <c r="V15" s="104">
        <f t="shared" si="6"/>
        <v>0</v>
      </c>
      <c r="W15" s="99">
        <f t="shared" si="7"/>
        <v>0</v>
      </c>
      <c r="X15" s="99">
        <f t="shared" si="8"/>
        <v>0</v>
      </c>
      <c r="Y15" s="105">
        <f t="shared" si="9"/>
        <v>0</v>
      </c>
      <c r="Z15" s="104">
        <f t="shared" si="10"/>
        <v>0</v>
      </c>
      <c r="AA15" s="104" t="str">
        <f t="shared" si="1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12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4"/>
        <v>0</v>
      </c>
      <c r="U16" s="104">
        <f t="shared" si="5"/>
        <v>0</v>
      </c>
      <c r="V16" s="104">
        <f t="shared" si="6"/>
        <v>0</v>
      </c>
      <c r="W16" s="99">
        <f t="shared" si="7"/>
        <v>0</v>
      </c>
      <c r="X16" s="99">
        <f t="shared" si="8"/>
        <v>0</v>
      </c>
      <c r="Y16" s="105">
        <f t="shared" si="9"/>
        <v>0</v>
      </c>
      <c r="Z16" s="104">
        <f t="shared" si="10"/>
        <v>0</v>
      </c>
      <c r="AA16" s="104" t="str">
        <f t="shared" si="1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12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4"/>
        <v>0</v>
      </c>
      <c r="U17" s="104">
        <f t="shared" si="5"/>
        <v>0</v>
      </c>
      <c r="V17" s="104">
        <f t="shared" si="6"/>
        <v>0</v>
      </c>
      <c r="W17" s="99">
        <f t="shared" si="7"/>
        <v>0</v>
      </c>
      <c r="X17" s="99">
        <f t="shared" si="8"/>
        <v>0</v>
      </c>
      <c r="Y17" s="105">
        <f t="shared" si="9"/>
        <v>0</v>
      </c>
      <c r="Z17" s="104">
        <f t="shared" si="10"/>
        <v>0</v>
      </c>
      <c r="AA17" s="104" t="str">
        <f t="shared" si="1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12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4"/>
        <v>0</v>
      </c>
      <c r="U18" s="104">
        <f t="shared" si="5"/>
        <v>0</v>
      </c>
      <c r="V18" s="104">
        <f t="shared" si="6"/>
        <v>0</v>
      </c>
      <c r="W18" s="99">
        <f t="shared" si="7"/>
        <v>0</v>
      </c>
      <c r="X18" s="99">
        <f t="shared" si="8"/>
        <v>0</v>
      </c>
      <c r="Y18" s="105">
        <f t="shared" si="9"/>
        <v>0</v>
      </c>
      <c r="Z18" s="104">
        <f t="shared" si="10"/>
        <v>0</v>
      </c>
      <c r="AA18" s="104" t="str">
        <f t="shared" si="1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12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4"/>
        <v>0</v>
      </c>
      <c r="U19" s="104">
        <f t="shared" si="5"/>
        <v>0</v>
      </c>
      <c r="V19" s="104">
        <f t="shared" si="6"/>
        <v>0</v>
      </c>
      <c r="W19" s="99">
        <f t="shared" si="7"/>
        <v>0</v>
      </c>
      <c r="X19" s="99">
        <f t="shared" si="8"/>
        <v>0</v>
      </c>
      <c r="Y19" s="105">
        <f t="shared" si="9"/>
        <v>0</v>
      </c>
      <c r="Z19" s="104">
        <f t="shared" si="10"/>
        <v>0</v>
      </c>
      <c r="AA19" s="104" t="str">
        <f t="shared" si="1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12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ref="P20:P29" si="13">IF(H20="","",IF($K$5="",1,""))</f>
        <v/>
      </c>
      <c r="Q20" s="114"/>
      <c r="R20" s="99" t="str">
        <f t="shared" ref="R20:R29" si="14">IF(H20="","",IF(AND($K$5="",$P$5="",$S$5=""),"",1))</f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ref="T20:T29" si="15">I20</f>
        <v>0</v>
      </c>
      <c r="U20" s="104">
        <f t="shared" ref="U20:U29" si="16">J20</f>
        <v>0</v>
      </c>
      <c r="V20" s="104">
        <f t="shared" ref="V20:V29" si="17">K20</f>
        <v>0</v>
      </c>
      <c r="W20" s="99">
        <f t="shared" ref="W20:W29" si="18">L20</f>
        <v>0</v>
      </c>
      <c r="X20" s="99">
        <f t="shared" ref="X20:X29" si="19">M20</f>
        <v>0</v>
      </c>
      <c r="Y20" s="105">
        <f t="shared" ref="Y20:Y29" si="20">N20</f>
        <v>0</v>
      </c>
      <c r="Z20" s="104">
        <f t="shared" ref="Z20:Z29" si="21">O20</f>
        <v>0</v>
      </c>
      <c r="AA20" s="104" t="str">
        <f t="shared" ref="AA20:AA29" si="22">P20</f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12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13"/>
        <v/>
      </c>
      <c r="Q21" s="114"/>
      <c r="R21" s="99" t="str">
        <f t="shared" si="14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15"/>
        <v>0</v>
      </c>
      <c r="U21" s="104">
        <f t="shared" si="16"/>
        <v>0</v>
      </c>
      <c r="V21" s="104">
        <f t="shared" si="17"/>
        <v>0</v>
      </c>
      <c r="W21" s="99">
        <f t="shared" si="18"/>
        <v>0</v>
      </c>
      <c r="X21" s="99">
        <f t="shared" si="19"/>
        <v>0</v>
      </c>
      <c r="Y21" s="105">
        <f t="shared" si="20"/>
        <v>0</v>
      </c>
      <c r="Z21" s="104">
        <f t="shared" si="21"/>
        <v>0</v>
      </c>
      <c r="AA21" s="104" t="str">
        <f t="shared" si="22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12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13"/>
        <v/>
      </c>
      <c r="Q22" s="114"/>
      <c r="R22" s="99" t="str">
        <f t="shared" si="14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15"/>
        <v>0</v>
      </c>
      <c r="U22" s="104">
        <f t="shared" si="16"/>
        <v>0</v>
      </c>
      <c r="V22" s="104">
        <f t="shared" si="17"/>
        <v>0</v>
      </c>
      <c r="W22" s="99">
        <f t="shared" si="18"/>
        <v>0</v>
      </c>
      <c r="X22" s="99">
        <f t="shared" si="19"/>
        <v>0</v>
      </c>
      <c r="Y22" s="105">
        <f t="shared" si="20"/>
        <v>0</v>
      </c>
      <c r="Z22" s="104">
        <f t="shared" si="21"/>
        <v>0</v>
      </c>
      <c r="AA22" s="104" t="str">
        <f t="shared" si="22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12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13"/>
        <v/>
      </c>
      <c r="Q23" s="114"/>
      <c r="R23" s="99" t="str">
        <f t="shared" si="14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15"/>
        <v>0</v>
      </c>
      <c r="U23" s="104">
        <f t="shared" si="16"/>
        <v>0</v>
      </c>
      <c r="V23" s="104">
        <f t="shared" si="17"/>
        <v>0</v>
      </c>
      <c r="W23" s="99">
        <f t="shared" si="18"/>
        <v>0</v>
      </c>
      <c r="X23" s="99">
        <f t="shared" si="19"/>
        <v>0</v>
      </c>
      <c r="Y23" s="105">
        <f t="shared" si="20"/>
        <v>0</v>
      </c>
      <c r="Z23" s="104">
        <f t="shared" si="21"/>
        <v>0</v>
      </c>
      <c r="AA23" s="104" t="str">
        <f t="shared" si="22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12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13"/>
        <v/>
      </c>
      <c r="Q24" s="114"/>
      <c r="R24" s="99" t="str">
        <f t="shared" si="14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15"/>
        <v>0</v>
      </c>
      <c r="U24" s="104">
        <f t="shared" si="16"/>
        <v>0</v>
      </c>
      <c r="V24" s="104">
        <f t="shared" si="17"/>
        <v>0</v>
      </c>
      <c r="W24" s="99">
        <f t="shared" si="18"/>
        <v>0</v>
      </c>
      <c r="X24" s="99">
        <f t="shared" si="19"/>
        <v>0</v>
      </c>
      <c r="Y24" s="105">
        <f t="shared" si="20"/>
        <v>0</v>
      </c>
      <c r="Z24" s="104">
        <f t="shared" si="21"/>
        <v>0</v>
      </c>
      <c r="AA24" s="104" t="str">
        <f t="shared" si="22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12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13"/>
        <v/>
      </c>
      <c r="Q25" s="114"/>
      <c r="R25" s="99" t="str">
        <f t="shared" si="14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si="15"/>
        <v>0</v>
      </c>
      <c r="U25" s="104">
        <f t="shared" si="16"/>
        <v>0</v>
      </c>
      <c r="V25" s="104">
        <f t="shared" si="17"/>
        <v>0</v>
      </c>
      <c r="W25" s="99">
        <f t="shared" si="18"/>
        <v>0</v>
      </c>
      <c r="X25" s="99">
        <f t="shared" si="19"/>
        <v>0</v>
      </c>
      <c r="Y25" s="105">
        <f t="shared" si="20"/>
        <v>0</v>
      </c>
      <c r="Z25" s="104">
        <f t="shared" si="21"/>
        <v>0</v>
      </c>
      <c r="AA25" s="104" t="str">
        <f t="shared" si="22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12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13"/>
        <v/>
      </c>
      <c r="Q26" s="114"/>
      <c r="R26" s="99" t="str">
        <f t="shared" si="14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15"/>
        <v>0</v>
      </c>
      <c r="U26" s="104">
        <f t="shared" si="16"/>
        <v>0</v>
      </c>
      <c r="V26" s="104">
        <f t="shared" si="17"/>
        <v>0</v>
      </c>
      <c r="W26" s="99">
        <f t="shared" si="18"/>
        <v>0</v>
      </c>
      <c r="X26" s="99">
        <f t="shared" si="19"/>
        <v>0</v>
      </c>
      <c r="Y26" s="105">
        <f t="shared" si="20"/>
        <v>0</v>
      </c>
      <c r="Z26" s="104">
        <f t="shared" si="21"/>
        <v>0</v>
      </c>
      <c r="AA26" s="104" t="str">
        <f t="shared" si="22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12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13"/>
        <v/>
      </c>
      <c r="Q27" s="114"/>
      <c r="R27" s="99" t="str">
        <f t="shared" si="14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15"/>
        <v>0</v>
      </c>
      <c r="U27" s="104">
        <f t="shared" si="16"/>
        <v>0</v>
      </c>
      <c r="V27" s="104">
        <f t="shared" si="17"/>
        <v>0</v>
      </c>
      <c r="W27" s="99">
        <f t="shared" si="18"/>
        <v>0</v>
      </c>
      <c r="X27" s="99">
        <f t="shared" si="19"/>
        <v>0</v>
      </c>
      <c r="Y27" s="105">
        <f t="shared" si="20"/>
        <v>0</v>
      </c>
      <c r="Z27" s="104">
        <f t="shared" si="21"/>
        <v>0</v>
      </c>
      <c r="AA27" s="104" t="str">
        <f t="shared" si="22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12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13"/>
        <v/>
      </c>
      <c r="Q28" s="114"/>
      <c r="R28" s="99" t="str">
        <f t="shared" si="14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15"/>
        <v>0</v>
      </c>
      <c r="U28" s="104">
        <f t="shared" si="16"/>
        <v>0</v>
      </c>
      <c r="V28" s="104">
        <f t="shared" si="17"/>
        <v>0</v>
      </c>
      <c r="W28" s="99">
        <f t="shared" si="18"/>
        <v>0</v>
      </c>
      <c r="X28" s="99">
        <f t="shared" si="19"/>
        <v>0</v>
      </c>
      <c r="Y28" s="105">
        <f t="shared" si="20"/>
        <v>0</v>
      </c>
      <c r="Z28" s="104">
        <f t="shared" si="21"/>
        <v>0</v>
      </c>
      <c r="AA28" s="104" t="str">
        <f t="shared" si="22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12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13"/>
        <v/>
      </c>
      <c r="Q29" s="114"/>
      <c r="R29" s="99" t="str">
        <f t="shared" si="14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15"/>
        <v>0</v>
      </c>
      <c r="U29" s="104">
        <f t="shared" si="16"/>
        <v>0</v>
      </c>
      <c r="V29" s="104">
        <f t="shared" si="17"/>
        <v>0</v>
      </c>
      <c r="W29" s="99">
        <f t="shared" si="18"/>
        <v>0</v>
      </c>
      <c r="X29" s="99">
        <f t="shared" si="19"/>
        <v>0</v>
      </c>
      <c r="Y29" s="105">
        <f t="shared" si="20"/>
        <v>0</v>
      </c>
      <c r="Z29" s="104">
        <f t="shared" si="21"/>
        <v>0</v>
      </c>
      <c r="AA29" s="104" t="str">
        <f t="shared" si="22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12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4"/>
        <v>0</v>
      </c>
      <c r="U30" s="104">
        <f t="shared" si="5"/>
        <v>0</v>
      </c>
      <c r="V30" s="104">
        <f t="shared" si="6"/>
        <v>0</v>
      </c>
      <c r="W30" s="99">
        <f t="shared" si="7"/>
        <v>0</v>
      </c>
      <c r="X30" s="99">
        <f t="shared" si="8"/>
        <v>0</v>
      </c>
      <c r="Y30" s="105">
        <f t="shared" si="9"/>
        <v>0</v>
      </c>
      <c r="Z30" s="104">
        <f t="shared" si="10"/>
        <v>0</v>
      </c>
      <c r="AA30" s="104" t="str">
        <f t="shared" si="11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12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4"/>
        <v>0</v>
      </c>
      <c r="U31" s="104">
        <f t="shared" si="5"/>
        <v>0</v>
      </c>
      <c r="V31" s="104">
        <f t="shared" si="6"/>
        <v>0</v>
      </c>
      <c r="W31" s="99">
        <f t="shared" si="7"/>
        <v>0</v>
      </c>
      <c r="X31" s="99">
        <f t="shared" si="8"/>
        <v>0</v>
      </c>
      <c r="Y31" s="105">
        <f>N31</f>
        <v>0</v>
      </c>
      <c r="Z31" s="104">
        <f t="shared" si="10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12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4"/>
        <v>0</v>
      </c>
      <c r="U32" s="104">
        <f t="shared" si="5"/>
        <v>0</v>
      </c>
      <c r="V32" s="104">
        <f t="shared" si="6"/>
        <v>0</v>
      </c>
      <c r="W32" s="99">
        <f t="shared" si="7"/>
        <v>0</v>
      </c>
      <c r="X32" s="99">
        <f t="shared" si="8"/>
        <v>0</v>
      </c>
      <c r="Y32" s="105">
        <f>N32</f>
        <v>0</v>
      </c>
      <c r="Z32" s="104">
        <f t="shared" si="10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12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4"/>
        <v>0</v>
      </c>
      <c r="U33" s="104">
        <f t="shared" si="5"/>
        <v>0</v>
      </c>
      <c r="V33" s="104">
        <f t="shared" si="6"/>
        <v>0</v>
      </c>
      <c r="W33" s="99">
        <f t="shared" si="7"/>
        <v>0</v>
      </c>
      <c r="X33" s="99">
        <f t="shared" si="8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12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S34" si="23">SUM(I9:I33)</f>
        <v>0</v>
      </c>
      <c r="J34" s="90">
        <f t="shared" si="23"/>
        <v>0</v>
      </c>
      <c r="K34" s="91">
        <f t="shared" si="23"/>
        <v>0</v>
      </c>
      <c r="L34" s="92">
        <f t="shared" si="23"/>
        <v>0</v>
      </c>
      <c r="M34" s="90">
        <f t="shared" si="23"/>
        <v>0</v>
      </c>
      <c r="N34" s="92">
        <f t="shared" si="23"/>
        <v>0</v>
      </c>
      <c r="O34" s="90">
        <f t="shared" si="23"/>
        <v>0</v>
      </c>
      <c r="P34" s="90">
        <f t="shared" si="23"/>
        <v>0</v>
      </c>
      <c r="Q34" s="90">
        <f t="shared" si="23"/>
        <v>0</v>
      </c>
      <c r="R34" s="90">
        <f t="shared" si="23"/>
        <v>0</v>
      </c>
      <c r="S34" s="90">
        <f t="shared" si="23"/>
        <v>0</v>
      </c>
      <c r="T34" s="93">
        <f t="shared" ref="T34:AD34" si="24">SUM(T9:T33)</f>
        <v>0</v>
      </c>
      <c r="U34" s="94">
        <f t="shared" si="24"/>
        <v>0</v>
      </c>
      <c r="V34" s="94">
        <f t="shared" si="24"/>
        <v>0</v>
      </c>
      <c r="W34" s="94">
        <f t="shared" si="24"/>
        <v>0</v>
      </c>
      <c r="X34" s="94">
        <f t="shared" si="24"/>
        <v>0</v>
      </c>
      <c r="Y34" s="95">
        <f t="shared" si="24"/>
        <v>0</v>
      </c>
      <c r="Z34" s="94">
        <f t="shared" si="24"/>
        <v>0</v>
      </c>
      <c r="AA34" s="94">
        <f t="shared" si="24"/>
        <v>0</v>
      </c>
      <c r="AB34" s="94">
        <f t="shared" si="24"/>
        <v>0</v>
      </c>
      <c r="AC34" s="94">
        <f t="shared" si="24"/>
        <v>0</v>
      </c>
      <c r="AD34" s="96">
        <f t="shared" si="24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T37:Y37"/>
    <mergeCell ref="Z37:AD37"/>
    <mergeCell ref="A34:H34"/>
    <mergeCell ref="I36:N36"/>
    <mergeCell ref="O36:S36"/>
    <mergeCell ref="T36:Y36"/>
    <mergeCell ref="A37:N37"/>
    <mergeCell ref="Z36:AD36"/>
    <mergeCell ref="A1:AD1"/>
    <mergeCell ref="A2:F2"/>
    <mergeCell ref="AB5:AC5"/>
    <mergeCell ref="I5:J5"/>
    <mergeCell ref="I6:K6"/>
    <mergeCell ref="N6:O6"/>
    <mergeCell ref="K5:M5"/>
    <mergeCell ref="Y6:Z6"/>
    <mergeCell ref="T6:V6"/>
    <mergeCell ref="W6:X6"/>
    <mergeCell ref="A3:AD3"/>
    <mergeCell ref="T4:AD4"/>
    <mergeCell ref="I4:S4"/>
    <mergeCell ref="B6:E6"/>
    <mergeCell ref="B5:E5"/>
    <mergeCell ref="AC6:AD6"/>
    <mergeCell ref="AA6:AB6"/>
    <mergeCell ref="R6:S6"/>
    <mergeCell ref="Y5:Z5"/>
    <mergeCell ref="T5:U5"/>
    <mergeCell ref="Q5:R5"/>
    <mergeCell ref="N5:O5"/>
    <mergeCell ref="V5:X5"/>
    <mergeCell ref="L6:M6"/>
    <mergeCell ref="P6:Q6"/>
  </mergeCells>
  <phoneticPr fontId="4"/>
  <conditionalFormatting sqref="K5:M5 P5 S5 A9:O33 Q9:Q33">
    <cfRule type="containsBlanks" dxfId="2" priority="1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I8" sqref="I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13">
        <f>報告書!Z17</f>
        <v>0</v>
      </c>
      <c r="C5" s="213"/>
      <c r="D5" s="213"/>
      <c r="E5" s="213"/>
      <c r="F5" s="10"/>
      <c r="G5" s="10"/>
      <c r="H5" s="11"/>
      <c r="I5" s="216" t="s">
        <v>62</v>
      </c>
      <c r="J5" s="199"/>
      <c r="K5" s="221"/>
      <c r="L5" s="222"/>
      <c r="M5" s="223"/>
      <c r="N5" s="177" t="s">
        <v>99</v>
      </c>
      <c r="O5" s="178"/>
      <c r="P5" s="117"/>
      <c r="Q5" s="176" t="s">
        <v>64</v>
      </c>
      <c r="R5" s="176"/>
      <c r="S5" s="118"/>
      <c r="T5" s="216" t="s">
        <v>62</v>
      </c>
      <c r="U5" s="199"/>
      <c r="V5" s="217">
        <f>K5</f>
        <v>0</v>
      </c>
      <c r="W5" s="218"/>
      <c r="X5" s="219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12">
        <f>報告書!O17</f>
        <v>0</v>
      </c>
      <c r="C6" s="212"/>
      <c r="D6" s="212"/>
      <c r="E6" s="212"/>
      <c r="I6" s="220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4" t="s">
        <v>70</v>
      </c>
      <c r="S6" s="215"/>
      <c r="T6" s="220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AC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>SUM(AD9:AD33)</f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1" priority="1">
      <formula>LEN(TRIM(A5))=0</formula>
    </cfRule>
  </conditionalFormatting>
  <dataValidations count="1">
    <dataValidation type="list" allowBlank="1" showInputMessage="1" showErrorMessage="1" sqref="S5 P5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>
      <selection activeCell="I8" sqref="I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1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59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60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61</v>
      </c>
      <c r="B5" s="213">
        <f>報告書!Z18</f>
        <v>0</v>
      </c>
      <c r="C5" s="213"/>
      <c r="D5" s="213"/>
      <c r="E5" s="213"/>
      <c r="F5" s="10"/>
      <c r="G5" s="10"/>
      <c r="H5" s="11"/>
      <c r="I5" s="216" t="s">
        <v>62</v>
      </c>
      <c r="J5" s="199"/>
      <c r="K5" s="221"/>
      <c r="L5" s="222"/>
      <c r="M5" s="223"/>
      <c r="N5" s="177" t="s">
        <v>99</v>
      </c>
      <c r="O5" s="178"/>
      <c r="P5" s="117"/>
      <c r="Q5" s="176" t="s">
        <v>64</v>
      </c>
      <c r="R5" s="176"/>
      <c r="S5" s="118"/>
      <c r="T5" s="216" t="s">
        <v>62</v>
      </c>
      <c r="U5" s="199"/>
      <c r="V5" s="217">
        <f>K5</f>
        <v>0</v>
      </c>
      <c r="W5" s="218"/>
      <c r="X5" s="219"/>
      <c r="Y5" s="177" t="s">
        <v>63</v>
      </c>
      <c r="Z5" s="178"/>
      <c r="AA5" s="98">
        <f>P5</f>
        <v>0</v>
      </c>
      <c r="AB5" s="176" t="s">
        <v>64</v>
      </c>
      <c r="AC5" s="176"/>
      <c r="AD5" s="97">
        <f>S5</f>
        <v>0</v>
      </c>
    </row>
    <row r="6" spans="1:30" ht="31.5" customHeight="1" thickBot="1">
      <c r="A6" s="12" t="s">
        <v>65</v>
      </c>
      <c r="B6" s="212">
        <f>報告書!O18</f>
        <v>0</v>
      </c>
      <c r="C6" s="212"/>
      <c r="D6" s="212"/>
      <c r="E6" s="212"/>
      <c r="I6" s="220" t="s">
        <v>66</v>
      </c>
      <c r="J6" s="190"/>
      <c r="K6" s="190"/>
      <c r="L6" s="191" t="s">
        <v>67</v>
      </c>
      <c r="M6" s="189"/>
      <c r="N6" s="205" t="s">
        <v>68</v>
      </c>
      <c r="O6" s="190"/>
      <c r="P6" s="198" t="s">
        <v>69</v>
      </c>
      <c r="Q6" s="198"/>
      <c r="R6" s="214" t="s">
        <v>70</v>
      </c>
      <c r="S6" s="215"/>
      <c r="T6" s="220" t="str">
        <f>I6</f>
        <v>鉄道賃</v>
      </c>
      <c r="U6" s="190"/>
      <c r="V6" s="190"/>
      <c r="W6" s="191" t="str">
        <f>L6</f>
        <v>航空賃</v>
      </c>
      <c r="X6" s="189"/>
      <c r="Y6" s="205" t="s">
        <v>68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71</v>
      </c>
      <c r="B7" s="14" t="s">
        <v>72</v>
      </c>
      <c r="C7" s="15" t="s">
        <v>73</v>
      </c>
      <c r="D7" s="16" t="s">
        <v>74</v>
      </c>
      <c r="E7" s="17" t="s">
        <v>75</v>
      </c>
      <c r="F7" s="18" t="s">
        <v>76</v>
      </c>
      <c r="G7" s="17" t="s">
        <v>77</v>
      </c>
      <c r="H7" s="19" t="s">
        <v>78</v>
      </c>
      <c r="I7" s="20" t="s">
        <v>79</v>
      </c>
      <c r="J7" s="21" t="s">
        <v>80</v>
      </c>
      <c r="K7" s="22" t="s">
        <v>81</v>
      </c>
      <c r="L7" s="23" t="s">
        <v>79</v>
      </c>
      <c r="M7" s="21" t="s">
        <v>80</v>
      </c>
      <c r="N7" s="21" t="s">
        <v>79</v>
      </c>
      <c r="O7" s="24" t="s">
        <v>80</v>
      </c>
      <c r="P7" s="24" t="s">
        <v>82</v>
      </c>
      <c r="Q7" s="24" t="s">
        <v>83</v>
      </c>
      <c r="R7" s="24" t="s">
        <v>82</v>
      </c>
      <c r="S7" s="25" t="s">
        <v>84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85</v>
      </c>
      <c r="J8" s="35" t="s">
        <v>86</v>
      </c>
      <c r="K8" s="36" t="s">
        <v>86</v>
      </c>
      <c r="L8" s="37" t="s">
        <v>85</v>
      </c>
      <c r="M8" s="35" t="s">
        <v>86</v>
      </c>
      <c r="N8" s="35" t="s">
        <v>85</v>
      </c>
      <c r="O8" s="38" t="s">
        <v>86</v>
      </c>
      <c r="P8" s="39" t="s">
        <v>87</v>
      </c>
      <c r="Q8" s="39" t="s">
        <v>86</v>
      </c>
      <c r="R8" s="39" t="s">
        <v>87</v>
      </c>
      <c r="S8" s="40" t="s">
        <v>86</v>
      </c>
      <c r="T8" s="34" t="s">
        <v>85</v>
      </c>
      <c r="U8" s="35" t="s">
        <v>86</v>
      </c>
      <c r="V8" s="36" t="s">
        <v>86</v>
      </c>
      <c r="W8" s="37" t="s">
        <v>85</v>
      </c>
      <c r="X8" s="35" t="s">
        <v>86</v>
      </c>
      <c r="Y8" s="35" t="s">
        <v>85</v>
      </c>
      <c r="Z8" s="38" t="s">
        <v>86</v>
      </c>
      <c r="AA8" s="39" t="s">
        <v>87</v>
      </c>
      <c r="AB8" s="39" t="s">
        <v>86</v>
      </c>
      <c r="AC8" s="39" t="s">
        <v>87</v>
      </c>
      <c r="AD8" s="40" t="s">
        <v>86</v>
      </c>
    </row>
    <row r="9" spans="1:30" ht="22.5" customHeight="1">
      <c r="A9" s="123"/>
      <c r="B9" s="124"/>
      <c r="C9" s="46" t="s">
        <v>73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73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73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73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73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73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73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73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73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73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73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73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73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73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73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73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73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73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73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73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73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73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73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73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73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95</v>
      </c>
      <c r="B34" s="210"/>
      <c r="C34" s="210"/>
      <c r="D34" s="210"/>
      <c r="E34" s="210"/>
      <c r="F34" s="210"/>
      <c r="G34" s="210"/>
      <c r="H34" s="210"/>
      <c r="I34" s="89">
        <f t="shared" ref="I34:AD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 t="shared" si="6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96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97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98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0" priority="1">
      <formula>LEN(TRIM(A5))=0</formula>
    </cfRule>
  </conditionalFormatting>
  <dataValidations count="1">
    <dataValidation type="list" allowBlank="1" showInputMessage="1" showErrorMessage="1" sqref="S5 P5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79" bestFit="1" customWidth="1"/>
    <col min="2" max="2" width="25.42578125" style="79" bestFit="1" customWidth="1"/>
    <col min="3" max="3" width="5.28515625" style="88" bestFit="1" customWidth="1"/>
    <col min="4" max="5" width="7.140625" style="79" bestFit="1" customWidth="1"/>
    <col min="6" max="6" width="8.140625" style="79" bestFit="1" customWidth="1"/>
    <col min="7" max="8" width="6.85546875" style="79" bestFit="1" customWidth="1"/>
    <col min="9" max="9" width="13" style="79" bestFit="1" customWidth="1"/>
    <col min="10" max="16384" width="9" style="79"/>
  </cols>
  <sheetData>
    <row r="1" spans="1:13">
      <c r="A1" s="227" t="s">
        <v>100</v>
      </c>
      <c r="B1" s="227" t="s">
        <v>101</v>
      </c>
      <c r="C1" s="227" t="s">
        <v>102</v>
      </c>
      <c r="D1" s="230" t="s">
        <v>103</v>
      </c>
      <c r="E1" s="230"/>
      <c r="F1" s="230" t="s">
        <v>70</v>
      </c>
      <c r="G1" s="230"/>
      <c r="H1" s="230"/>
      <c r="I1" s="78" t="s">
        <v>104</v>
      </c>
    </row>
    <row r="2" spans="1:13">
      <c r="A2" s="227"/>
      <c r="B2" s="227"/>
      <c r="C2" s="227"/>
      <c r="D2" s="78" t="s">
        <v>104</v>
      </c>
      <c r="E2" s="78" t="s">
        <v>105</v>
      </c>
      <c r="F2" s="78" t="s">
        <v>95</v>
      </c>
      <c r="G2" s="78" t="s">
        <v>87</v>
      </c>
      <c r="H2" s="78" t="s">
        <v>106</v>
      </c>
      <c r="I2" s="78" t="s">
        <v>107</v>
      </c>
    </row>
    <row r="3" spans="1:13">
      <c r="A3" s="227" t="s">
        <v>108</v>
      </c>
      <c r="B3" s="80" t="s">
        <v>109</v>
      </c>
      <c r="C3" s="78" t="s">
        <v>110</v>
      </c>
      <c r="D3" s="81">
        <v>14800</v>
      </c>
      <c r="E3" s="81">
        <v>13300</v>
      </c>
      <c r="F3" s="81">
        <f>G3+H3</f>
        <v>3000</v>
      </c>
      <c r="G3" s="81">
        <v>2000</v>
      </c>
      <c r="H3" s="81">
        <v>1000</v>
      </c>
      <c r="I3" s="78" t="s">
        <v>111</v>
      </c>
      <c r="J3" s="82"/>
      <c r="K3" s="83"/>
      <c r="L3" s="84"/>
      <c r="M3" s="83"/>
    </row>
    <row r="4" spans="1:13">
      <c r="A4" s="227"/>
      <c r="B4" s="80" t="s">
        <v>112</v>
      </c>
      <c r="C4" s="78" t="s">
        <v>110</v>
      </c>
      <c r="D4" s="81">
        <v>14800</v>
      </c>
      <c r="E4" s="81">
        <v>13300</v>
      </c>
      <c r="F4" s="81">
        <f t="shared" ref="F4:F25" si="0">G4+H4</f>
        <v>3000</v>
      </c>
      <c r="G4" s="81">
        <v>2000</v>
      </c>
      <c r="H4" s="81">
        <v>1000</v>
      </c>
      <c r="I4" s="78" t="s">
        <v>113</v>
      </c>
      <c r="J4" s="82"/>
      <c r="K4" s="83"/>
      <c r="L4" s="84"/>
      <c r="M4" s="83"/>
    </row>
    <row r="5" spans="1:13">
      <c r="A5" s="227"/>
      <c r="B5" s="80" t="s">
        <v>114</v>
      </c>
      <c r="C5" s="78" t="s">
        <v>110</v>
      </c>
      <c r="D5" s="81">
        <v>14800</v>
      </c>
      <c r="E5" s="81">
        <v>13300</v>
      </c>
      <c r="F5" s="81">
        <f t="shared" si="0"/>
        <v>3000</v>
      </c>
      <c r="G5" s="81">
        <v>2000</v>
      </c>
      <c r="H5" s="81">
        <v>1000</v>
      </c>
      <c r="I5" s="78" t="s">
        <v>115</v>
      </c>
      <c r="J5" s="82"/>
      <c r="K5" s="83"/>
      <c r="L5" s="84"/>
      <c r="M5" s="83"/>
    </row>
    <row r="6" spans="1:13">
      <c r="A6" s="227"/>
      <c r="B6" s="80" t="s">
        <v>116</v>
      </c>
      <c r="C6" s="78" t="s">
        <v>110</v>
      </c>
      <c r="D6" s="81">
        <v>14800</v>
      </c>
      <c r="E6" s="81">
        <v>13300</v>
      </c>
      <c r="F6" s="81">
        <f t="shared" si="0"/>
        <v>3000</v>
      </c>
      <c r="G6" s="81">
        <v>2000</v>
      </c>
      <c r="H6" s="81">
        <v>1000</v>
      </c>
      <c r="I6" s="78" t="s">
        <v>117</v>
      </c>
      <c r="J6" s="82"/>
      <c r="K6" s="83"/>
      <c r="L6" s="84"/>
      <c r="M6" s="83"/>
    </row>
    <row r="7" spans="1:13">
      <c r="A7" s="227"/>
      <c r="B7" s="80" t="s">
        <v>118</v>
      </c>
      <c r="C7" s="78" t="s">
        <v>110</v>
      </c>
      <c r="D7" s="81">
        <v>14800</v>
      </c>
      <c r="E7" s="81">
        <v>13300</v>
      </c>
      <c r="F7" s="81">
        <f t="shared" si="0"/>
        <v>3000</v>
      </c>
      <c r="G7" s="81">
        <v>2000</v>
      </c>
      <c r="H7" s="81">
        <v>1000</v>
      </c>
      <c r="I7" s="78" t="s">
        <v>119</v>
      </c>
      <c r="J7" s="82"/>
      <c r="K7" s="83"/>
      <c r="L7" s="84"/>
      <c r="M7" s="83"/>
    </row>
    <row r="8" spans="1:13">
      <c r="A8" s="227"/>
      <c r="B8" s="80" t="s">
        <v>120</v>
      </c>
      <c r="C8" s="78" t="s">
        <v>110</v>
      </c>
      <c r="D8" s="81">
        <v>14800</v>
      </c>
      <c r="E8" s="81">
        <v>13300</v>
      </c>
      <c r="F8" s="81">
        <f t="shared" si="0"/>
        <v>3000</v>
      </c>
      <c r="G8" s="81">
        <v>2000</v>
      </c>
      <c r="H8" s="81">
        <v>1000</v>
      </c>
      <c r="I8" s="78" t="s">
        <v>94</v>
      </c>
      <c r="J8" s="82"/>
      <c r="K8" s="83"/>
      <c r="L8" s="84"/>
      <c r="M8" s="83"/>
    </row>
    <row r="9" spans="1:13">
      <c r="A9" s="228" t="s">
        <v>121</v>
      </c>
      <c r="B9" s="85" t="s">
        <v>122</v>
      </c>
      <c r="C9" s="86" t="s">
        <v>123</v>
      </c>
      <c r="D9" s="87">
        <v>13100</v>
      </c>
      <c r="E9" s="87">
        <v>11800</v>
      </c>
      <c r="F9" s="81">
        <f t="shared" si="0"/>
        <v>2600</v>
      </c>
      <c r="G9" s="87">
        <v>1700</v>
      </c>
      <c r="H9" s="87">
        <v>900</v>
      </c>
      <c r="I9" s="78" t="s">
        <v>124</v>
      </c>
      <c r="J9" s="82"/>
      <c r="K9" s="83"/>
      <c r="L9" s="84"/>
      <c r="M9" s="83"/>
    </row>
    <row r="10" spans="1:13">
      <c r="A10" s="228"/>
      <c r="B10" s="85" t="s">
        <v>125</v>
      </c>
      <c r="C10" s="86" t="s">
        <v>123</v>
      </c>
      <c r="D10" s="87">
        <v>13100</v>
      </c>
      <c r="E10" s="87">
        <v>11800</v>
      </c>
      <c r="F10" s="81">
        <f t="shared" si="0"/>
        <v>2600</v>
      </c>
      <c r="G10" s="87">
        <v>1700</v>
      </c>
      <c r="H10" s="87">
        <v>900</v>
      </c>
      <c r="I10" s="78" t="s">
        <v>126</v>
      </c>
      <c r="J10" s="82"/>
      <c r="K10" s="83"/>
      <c r="L10" s="84"/>
      <c r="M10" s="83"/>
    </row>
    <row r="11" spans="1:13">
      <c r="A11" s="228"/>
      <c r="B11" s="85" t="s">
        <v>127</v>
      </c>
      <c r="C11" s="86" t="s">
        <v>123</v>
      </c>
      <c r="D11" s="87">
        <v>13100</v>
      </c>
      <c r="E11" s="87">
        <v>11800</v>
      </c>
      <c r="F11" s="81">
        <f t="shared" si="0"/>
        <v>2600</v>
      </c>
      <c r="G11" s="87">
        <v>1700</v>
      </c>
      <c r="H11" s="87">
        <v>900</v>
      </c>
      <c r="I11" s="78" t="s">
        <v>128</v>
      </c>
      <c r="J11" s="82"/>
      <c r="K11" s="83"/>
      <c r="L11" s="84"/>
      <c r="M11" s="83"/>
    </row>
    <row r="12" spans="1:13">
      <c r="A12" s="228"/>
      <c r="B12" s="85" t="s">
        <v>129</v>
      </c>
      <c r="C12" s="86" t="s">
        <v>123</v>
      </c>
      <c r="D12" s="87">
        <v>13100</v>
      </c>
      <c r="E12" s="87">
        <v>11800</v>
      </c>
      <c r="F12" s="81">
        <f t="shared" si="0"/>
        <v>2600</v>
      </c>
      <c r="G12" s="87">
        <v>1700</v>
      </c>
      <c r="H12" s="87">
        <v>900</v>
      </c>
      <c r="I12" s="78" t="s">
        <v>130</v>
      </c>
      <c r="J12" s="82"/>
      <c r="K12" s="83"/>
      <c r="L12" s="84"/>
      <c r="M12" s="83"/>
    </row>
    <row r="13" spans="1:13">
      <c r="A13" s="228"/>
      <c r="B13" s="85" t="s">
        <v>131</v>
      </c>
      <c r="C13" s="86" t="s">
        <v>123</v>
      </c>
      <c r="D13" s="87">
        <v>13100</v>
      </c>
      <c r="E13" s="87">
        <v>11800</v>
      </c>
      <c r="F13" s="81">
        <f t="shared" si="0"/>
        <v>2600</v>
      </c>
      <c r="G13" s="87">
        <v>1700</v>
      </c>
      <c r="H13" s="87">
        <v>900</v>
      </c>
      <c r="I13" s="78" t="s">
        <v>132</v>
      </c>
      <c r="J13" s="82"/>
      <c r="K13" s="83"/>
      <c r="L13" s="84"/>
      <c r="M13" s="83"/>
    </row>
    <row r="14" spans="1:13">
      <c r="A14" s="228"/>
      <c r="B14" s="85" t="s">
        <v>133</v>
      </c>
      <c r="C14" s="86" t="s">
        <v>123</v>
      </c>
      <c r="D14" s="87">
        <v>13100</v>
      </c>
      <c r="E14" s="87">
        <v>11800</v>
      </c>
      <c r="F14" s="81">
        <f t="shared" si="0"/>
        <v>2600</v>
      </c>
      <c r="G14" s="87">
        <v>1700</v>
      </c>
      <c r="H14" s="87">
        <v>900</v>
      </c>
      <c r="I14" s="78" t="s">
        <v>134</v>
      </c>
      <c r="J14" s="82"/>
      <c r="K14" s="83"/>
      <c r="L14" s="84"/>
      <c r="M14" s="83"/>
    </row>
    <row r="15" spans="1:13">
      <c r="A15" s="228"/>
      <c r="B15" s="85" t="s">
        <v>135</v>
      </c>
      <c r="C15" s="86" t="s">
        <v>123</v>
      </c>
      <c r="D15" s="87">
        <v>13100</v>
      </c>
      <c r="E15" s="87">
        <v>11800</v>
      </c>
      <c r="F15" s="81">
        <f t="shared" si="0"/>
        <v>2600</v>
      </c>
      <c r="G15" s="87">
        <v>1700</v>
      </c>
      <c r="H15" s="87">
        <v>900</v>
      </c>
      <c r="I15" s="78" t="s">
        <v>136</v>
      </c>
      <c r="J15" s="82"/>
      <c r="K15" s="83"/>
      <c r="L15" s="84"/>
      <c r="M15" s="83"/>
    </row>
    <row r="16" spans="1:13">
      <c r="A16" s="229" t="s">
        <v>137</v>
      </c>
      <c r="B16" s="80" t="s">
        <v>138</v>
      </c>
      <c r="C16" s="78" t="s">
        <v>139</v>
      </c>
      <c r="D16" s="81">
        <v>10900</v>
      </c>
      <c r="E16" s="81">
        <v>9800</v>
      </c>
      <c r="F16" s="81">
        <f t="shared" si="0"/>
        <v>2200</v>
      </c>
      <c r="G16" s="81">
        <v>1500</v>
      </c>
      <c r="H16" s="81">
        <v>700</v>
      </c>
      <c r="J16" s="82"/>
      <c r="K16" s="83"/>
      <c r="L16" s="84"/>
      <c r="M16" s="83"/>
    </row>
    <row r="17" spans="1:13">
      <c r="A17" s="227"/>
      <c r="B17" s="80" t="s">
        <v>140</v>
      </c>
      <c r="C17" s="78" t="s">
        <v>139</v>
      </c>
      <c r="D17" s="81">
        <v>10900</v>
      </c>
      <c r="E17" s="81">
        <v>9800</v>
      </c>
      <c r="F17" s="81">
        <f t="shared" si="0"/>
        <v>2200</v>
      </c>
      <c r="G17" s="81">
        <v>1500</v>
      </c>
      <c r="H17" s="81">
        <v>700</v>
      </c>
      <c r="J17" s="82"/>
      <c r="K17" s="83"/>
      <c r="L17" s="84"/>
      <c r="M17" s="83"/>
    </row>
    <row r="18" spans="1:13">
      <c r="A18" s="227"/>
      <c r="B18" s="80" t="s">
        <v>26</v>
      </c>
      <c r="C18" s="78" t="s">
        <v>139</v>
      </c>
      <c r="D18" s="81">
        <v>10900</v>
      </c>
      <c r="E18" s="81">
        <v>9800</v>
      </c>
      <c r="F18" s="81">
        <f t="shared" si="0"/>
        <v>2200</v>
      </c>
      <c r="G18" s="81">
        <v>1500</v>
      </c>
      <c r="H18" s="81">
        <v>700</v>
      </c>
      <c r="J18" s="82"/>
      <c r="K18" s="83"/>
      <c r="L18" s="84"/>
      <c r="M18" s="83"/>
    </row>
    <row r="19" spans="1:13">
      <c r="A19" s="227"/>
      <c r="B19" s="80" t="s">
        <v>141</v>
      </c>
      <c r="C19" s="78" t="s">
        <v>139</v>
      </c>
      <c r="D19" s="81">
        <v>10900</v>
      </c>
      <c r="E19" s="81">
        <v>9800</v>
      </c>
      <c r="F19" s="81">
        <f t="shared" si="0"/>
        <v>2200</v>
      </c>
      <c r="G19" s="81">
        <v>1500</v>
      </c>
      <c r="H19" s="81">
        <v>700</v>
      </c>
      <c r="J19" s="82"/>
      <c r="K19" s="83"/>
      <c r="L19" s="84"/>
      <c r="M19" s="83"/>
    </row>
    <row r="20" spans="1:13">
      <c r="A20" s="227"/>
      <c r="B20" s="80" t="s">
        <v>142</v>
      </c>
      <c r="C20" s="78" t="s">
        <v>139</v>
      </c>
      <c r="D20" s="81">
        <v>10900</v>
      </c>
      <c r="E20" s="81">
        <v>9800</v>
      </c>
      <c r="F20" s="81">
        <f t="shared" si="0"/>
        <v>2200</v>
      </c>
      <c r="G20" s="81">
        <v>1500</v>
      </c>
      <c r="H20" s="81">
        <v>700</v>
      </c>
      <c r="J20" s="82"/>
      <c r="K20" s="83"/>
      <c r="L20" s="84"/>
      <c r="M20" s="83"/>
    </row>
    <row r="21" spans="1:13">
      <c r="A21" s="227"/>
      <c r="B21" s="80" t="s">
        <v>143</v>
      </c>
      <c r="C21" s="78" t="s">
        <v>139</v>
      </c>
      <c r="D21" s="81">
        <v>10900</v>
      </c>
      <c r="E21" s="81">
        <v>9800</v>
      </c>
      <c r="F21" s="81">
        <f t="shared" si="0"/>
        <v>2200</v>
      </c>
      <c r="G21" s="81">
        <v>1500</v>
      </c>
      <c r="H21" s="81">
        <v>700</v>
      </c>
      <c r="J21" s="82"/>
      <c r="K21" s="83"/>
      <c r="L21" s="84"/>
      <c r="M21" s="83"/>
    </row>
    <row r="22" spans="1:13">
      <c r="A22" s="228" t="s">
        <v>144</v>
      </c>
      <c r="B22" s="85" t="s">
        <v>145</v>
      </c>
      <c r="C22" s="86" t="s">
        <v>146</v>
      </c>
      <c r="D22" s="87">
        <v>8700</v>
      </c>
      <c r="E22" s="87">
        <v>7800</v>
      </c>
      <c r="F22" s="81">
        <f t="shared" si="0"/>
        <v>1700</v>
      </c>
      <c r="G22" s="87">
        <v>1100</v>
      </c>
      <c r="H22" s="87">
        <v>600</v>
      </c>
      <c r="J22" s="82"/>
      <c r="K22" s="83"/>
      <c r="L22" s="84"/>
      <c r="M22" s="83"/>
    </row>
    <row r="23" spans="1:13">
      <c r="A23" s="228"/>
      <c r="B23" s="85" t="s">
        <v>147</v>
      </c>
      <c r="C23" s="86" t="s">
        <v>146</v>
      </c>
      <c r="D23" s="87">
        <v>8700</v>
      </c>
      <c r="E23" s="87">
        <v>7800</v>
      </c>
      <c r="F23" s="81">
        <f t="shared" ref="F23" si="1">G23+H23</f>
        <v>1700</v>
      </c>
      <c r="G23" s="87">
        <v>1100</v>
      </c>
      <c r="H23" s="87">
        <v>600</v>
      </c>
      <c r="J23" s="82"/>
      <c r="K23" s="83"/>
      <c r="L23" s="84"/>
      <c r="M23" s="83"/>
    </row>
    <row r="24" spans="1:13">
      <c r="A24" s="228"/>
      <c r="B24" s="85" t="s">
        <v>148</v>
      </c>
      <c r="C24" s="86" t="s">
        <v>146</v>
      </c>
      <c r="D24" s="87">
        <v>8700</v>
      </c>
      <c r="E24" s="87">
        <v>7800</v>
      </c>
      <c r="F24" s="81">
        <f t="shared" si="0"/>
        <v>1700</v>
      </c>
      <c r="G24" s="87">
        <v>1100</v>
      </c>
      <c r="H24" s="87">
        <v>600</v>
      </c>
      <c r="J24" s="82"/>
      <c r="K24" s="83"/>
      <c r="L24" s="84"/>
      <c r="M24" s="83"/>
    </row>
    <row r="25" spans="1:13">
      <c r="A25" s="228"/>
      <c r="B25" s="85" t="s">
        <v>149</v>
      </c>
      <c r="C25" s="86" t="s">
        <v>146</v>
      </c>
      <c r="D25" s="87">
        <v>8700</v>
      </c>
      <c r="E25" s="87">
        <v>7800</v>
      </c>
      <c r="F25" s="81">
        <f t="shared" si="0"/>
        <v>1700</v>
      </c>
      <c r="G25" s="87">
        <v>1100</v>
      </c>
      <c r="H25" s="87">
        <v>600</v>
      </c>
      <c r="J25" s="82"/>
      <c r="K25" s="83"/>
      <c r="L25" s="84"/>
      <c r="M25" s="83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2014-01-15T10:06:00Z</dcterms:created>
  <dcterms:modified xsi:type="dcterms:W3CDTF">2024-05-22T00:46:05Z</dcterms:modified>
  <cp:category/>
  <cp:contentStatus/>
</cp:coreProperties>
</file>