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0515_短期入所修正\0516\"/>
    </mc:Choice>
  </mc:AlternateContent>
  <xr:revisionPtr revIDLastSave="0" documentId="13_ncr:1_{422C455A-B50A-473C-A4BF-7B4894CD1CDA}" xr6:coauthVersionLast="47" xr6:coauthVersionMax="47" xr10:uidLastSave="{00000000-0000-0000-0000-000000000000}"/>
  <bookViews>
    <workbookView xWindow="0" yWindow="0" windowWidth="20490" windowHeight="6705" tabRatio="725" firstSheet="1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見本!$A$1:$BF$59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入力シート!$A$1:$BF$59</definedName>
    <definedName name="_xlnm.Print_Area" localSheetId="3">別紙!$B$1:$BB$47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15" l="1"/>
  <c r="T45" i="15"/>
  <c r="AB44" i="15"/>
  <c r="T44" i="15"/>
  <c r="AB43" i="15"/>
  <c r="T43" i="15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D11" i="1"/>
  <c r="D12" i="1"/>
  <c r="D10" i="1"/>
  <c r="AB45" i="13"/>
  <c r="T45" i="13"/>
  <c r="X12" i="1" l="1"/>
  <c r="N37" i="15"/>
  <c r="AA30" i="15"/>
  <c r="M11" i="1"/>
  <c r="AJ12" i="1"/>
  <c r="M10" i="1"/>
  <c r="AN10" i="1" s="1"/>
  <c r="M12" i="1"/>
  <c r="U14" i="11"/>
  <c r="U12" i="11"/>
  <c r="U11" i="11"/>
  <c r="T11" i="14"/>
  <c r="T9" i="14"/>
  <c r="T8" i="14"/>
  <c r="Z3" i="14"/>
  <c r="Z2" i="14"/>
  <c r="Q12" i="1" l="1"/>
  <c r="AN12" i="1"/>
  <c r="Q11" i="1"/>
  <c r="AN11" i="1"/>
  <c r="Q10" i="1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47" i="1"/>
  <c r="AK47" i="1"/>
  <c r="AC47" i="1"/>
  <c r="X47" i="1"/>
  <c r="S47" i="1"/>
  <c r="K47" i="1"/>
  <c r="AP46" i="1"/>
  <c r="AK46" i="1"/>
  <c r="AC46" i="1"/>
  <c r="X46" i="1"/>
  <c r="S46" i="1"/>
  <c r="K46" i="1"/>
  <c r="K44" i="1"/>
  <c r="K43" i="1"/>
  <c r="AZ27" i="1"/>
  <c r="AU27" i="1"/>
  <c r="AP27" i="1"/>
  <c r="D27" i="1"/>
  <c r="AF21" i="1"/>
  <c r="Q35" i="1" s="1"/>
  <c r="AJ19" i="1"/>
  <c r="AJ18" i="1"/>
  <c r="AB44" i="13"/>
  <c r="X11" i="1" s="1"/>
  <c r="T44" i="13"/>
  <c r="AJ11" i="1" s="1"/>
  <c r="AB43" i="13"/>
  <c r="T43" i="13"/>
  <c r="AJ10" i="1" s="1"/>
  <c r="C37" i="13"/>
  <c r="P26" i="1" s="1"/>
  <c r="N36" i="13"/>
  <c r="N35" i="13"/>
  <c r="AF34" i="13"/>
  <c r="AS26" i="1" s="1"/>
  <c r="N34" i="13"/>
  <c r="N33" i="13"/>
  <c r="AA32" i="13"/>
  <c r="X32" i="13"/>
  <c r="N32" i="13"/>
  <c r="X31" i="13"/>
  <c r="U27" i="1" s="1"/>
  <c r="N31" i="13"/>
  <c r="X30" i="13"/>
  <c r="P27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AA31" i="13" s="1"/>
  <c r="AF27" i="1" s="1"/>
  <c r="N18" i="13"/>
  <c r="N17" i="13"/>
  <c r="X10" i="1" l="1"/>
  <c r="X21" i="1" s="1"/>
  <c r="O30" i="14" s="1"/>
  <c r="AA30" i="13"/>
  <c r="AA27" i="1" s="1"/>
  <c r="N37" i="13"/>
  <c r="AA26" i="1" s="1"/>
  <c r="O29" i="14" l="1"/>
  <c r="M21" i="1"/>
  <c r="O28" i="14" l="1"/>
  <c r="AB21" i="1"/>
  <c r="Q34" i="1" s="1"/>
  <c r="Q33" i="1"/>
  <c r="Q26" i="11"/>
  <c r="AL38" i="1"/>
  <c r="AL39" i="1" s="1"/>
  <c r="Q39" i="1" l="1"/>
  <c r="AS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7AB6F718-CAC4-4DA6-8415-22597D1C62B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86329D1-0FA6-4DA4-85A4-4815A58CB487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8C967E0-E436-4695-AAE3-B909C3607019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31728B12-0A2D-466D-AABD-C980A42B299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822A347-F145-4E6E-8C86-51B6CD1A5D8F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2599CA4D-C931-4B03-BDF8-4E3FF547474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1" authorId="0" shapeId="0" xr:uid="{634CA8BE-0C30-4DE4-91A6-D5BAFBC80117}">
      <text>
        <r>
          <rPr>
            <b/>
            <sz val="9"/>
            <color indexed="81"/>
            <rFont val="游ゴシック"/>
            <family val="3"/>
            <charset val="128"/>
          </rPr>
          <t>日付を西暦で記入してください。
例）2024/1/1
→（表示）R06.1.1</t>
        </r>
      </text>
    </comment>
    <comment ref="X42" authorId="0" shapeId="0" xr:uid="{00B9B8F2-4D6A-4F87-8E01-78698DEFE87B}">
      <text>
        <r>
          <rPr>
            <b/>
            <sz val="9"/>
            <color indexed="81"/>
            <rFont val="游ゴシック"/>
            <family val="3"/>
            <charset val="128"/>
          </rPr>
          <t>金額の数字のみご入力をお願いいたします。</t>
        </r>
      </text>
    </comment>
    <comment ref="C50" authorId="0" shapeId="0" xr:uid="{6E2707CD-CB8A-4BDA-A73F-4A46175DE68B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51" authorId="0" shapeId="0" xr:uid="{694ADA76-FF46-4999-803A-D118CF8D3F0E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52" authorId="0" shapeId="0" xr:uid="{2136737C-8AC9-4F4E-BD18-73283180D47A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57" authorId="0" shapeId="0" xr:uid="{C9B3330B-9A34-4873-84A7-954AEA92A4E4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D7C77FB9-8835-49C0-B766-716CD76FF7BD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<sst xmlns="http://schemas.openxmlformats.org/spreadsheetml/2006/main" count="324" uniqueCount="196">
  <si>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</si>
  <si>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</si>
  <si>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</si>
  <si>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</si>
  <si>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</si>
  <si>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</si>
  <si>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</si>
  <si>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</si>
  <si>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</si>
  <si>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</si>
  <si>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</si>
  <si>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</si>
  <si>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</si>
  <si>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</si>
  <si>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</si>
  <si>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</t>
    <rPh sb="0" eb="2">
      <t>シセツ</t>
    </rPh>
    <rPh sb="2" eb="3">
      <t>メイ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</si>
  <si>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</si>
  <si>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</si>
  <si>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</si>
  <si>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</si>
  <si>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</si>
  <si>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</si>
  <si>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</si>
  <si>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</si>
  <si>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</si>
  <si>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</si>
  <si>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</si>
  <si>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</si>
  <si>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</si>
  <si>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</si>
  <si>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</si>
  <si>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</si>
  <si>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</si>
  <si>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</si>
  <si>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</si>
  <si>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</si>
  <si>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</si>
  <si>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</si>
  <si>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</si>
  <si>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</si>
  <si>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</si>
  <si>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</si>
  <si>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</si>
  <si>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</si>
  <si>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</si>
  <si>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</si>
  <si>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</si>
  <si>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</si>
  <si>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</si>
  <si>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</si>
  <si>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</si>
  <si>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</si>
  <si>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</si>
  <si>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</si>
  <si>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</si>
  <si>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</si>
  <si>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</si>
  <si>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⑤移送サービス費</t>
  </si>
  <si>
    <t>活動期間</t>
    <rPh sb="0" eb="2">
      <t>カツドウ</t>
    </rPh>
    <rPh sb="2" eb="4">
      <t>キカン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</si>
  <si>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</si>
  <si>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</si>
  <si>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移送日(入所)</t>
    <rPh sb="0" eb="2">
      <t>イソウ</t>
    </rPh>
    <rPh sb="2" eb="3">
      <t>ヒ</t>
    </rPh>
    <rPh sb="4" eb="6">
      <t>ニュウショ</t>
    </rPh>
    <phoneticPr fontId="2"/>
  </si>
  <si>
    <t>移送日(退所)</t>
    <rPh sb="0" eb="2">
      <t>イソウ</t>
    </rPh>
    <rPh sb="2" eb="3">
      <t>ヒ</t>
    </rPh>
    <rPh sb="4" eb="6">
      <t>タイショ</t>
    </rPh>
    <phoneticPr fontId="2"/>
  </si>
  <si>
    <t>実施年月</t>
    <rPh sb="0" eb="2">
      <t>ジッシ</t>
    </rPh>
    <rPh sb="2" eb="4">
      <t>ネンゲツ</t>
    </rPh>
    <phoneticPr fontId="2"/>
  </si>
  <si>
    <t>車賃及び雑費</t>
    <rPh sb="0" eb="1">
      <t>クルマ</t>
    </rPh>
    <rPh sb="1" eb="2">
      <t>チン</t>
    </rPh>
    <rPh sb="2" eb="3">
      <t>オヨ</t>
    </rPh>
    <rPh sb="4" eb="6">
      <t>ザッピ</t>
    </rPh>
    <phoneticPr fontId="2"/>
  </si>
  <si>
    <t>補助金申請額</t>
    <rPh sb="0" eb="6">
      <t>ホジョキンシンセイガク</t>
    </rPh>
    <phoneticPr fontId="2"/>
  </si>
  <si>
    <t>移送サービス</t>
    <rPh sb="0" eb="2">
      <t>イソウ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</si>
  <si>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</si>
  <si>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</si>
  <si>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</si>
  <si>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</si>
  <si>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</si>
  <si>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</si>
  <si>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</si>
  <si>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</si>
  <si>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</si>
  <si>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</si>
  <si>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</si>
  <si>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</si>
  <si>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</si>
  <si>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</si>
  <si>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</si>
  <si>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</si>
  <si>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</si>
  <si>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</si>
  <si>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</si>
  <si>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</si>
  <si>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</si>
  <si>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</si>
  <si>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</si>
  <si>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</si>
  <si>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</si>
  <si>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</si>
  <si>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</si>
  <si>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</si>
  <si>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</si>
  <si>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</si>
  <si>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</si>
  <si>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</si>
  <si>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補助金申請額</t>
    <rPh sb="0" eb="5">
      <t>ホジョキンシンセイ</t>
    </rPh>
    <rPh sb="5" eb="6">
      <t>ガク</t>
    </rPh>
    <phoneticPr fontId="2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</si>
  <si>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</si>
  <si>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</si>
  <si>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</si>
  <si>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</si>
  <si>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</si>
  <si>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岸　直彦　殿</t>
  </si>
  <si>
    <t>施設名</t>
    <phoneticPr fontId="2"/>
  </si>
  <si>
    <t>令和６年度被害者保護増進等事業費補助金
（自動車事故被害者支援体制等整備事業）
補助金交付申請兼実績報告書</t>
    <phoneticPr fontId="4"/>
  </si>
  <si>
    <t>　令和６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</si>
  <si>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</si>
  <si>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</si>
  <si>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令和６年度自動車事故被害者支援体制等整備事業</t>
    <phoneticPr fontId="2"/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</si>
  <si>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</si>
  <si>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</si>
  <si>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</si>
  <si>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</si>
  <si>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</si>
  <si>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</si>
  <si>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</si>
  <si>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</si>
  <si>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</si>
  <si>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</si>
  <si>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</si>
  <si>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</si>
  <si>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</si>
  <si>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</si>
  <si>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</si>
  <si>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</si>
  <si>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</si>
  <si>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令和６年度自動車事故被害者支援体制等整備事業（短期入所協力事業（利用促進等事務費））実施・経費報告書兼収支計算書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40">
      <t>リヨウソクシントウジムヒ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</si>
  <si>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</si>
  <si>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</si>
  <si>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</si>
  <si>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</si>
  <si>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</si>
  <si>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</si>
  <si>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</si>
  <si>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</si>
  <si>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</si>
  <si>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</si>
  <si>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</si>
  <si>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⑤移送サービス費</t>
    <rPh sb="1" eb="3">
      <t>イソウ</t>
    </rPh>
    <rPh sb="7" eb="8">
      <t>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</si>
  <si>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</si>
  <si>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</si>
  <si>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</si>
  <si>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</si>
  <si>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</si>
  <si>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</si>
  <si>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</si>
  <si>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</si>
  <si>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</si>
  <si>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</si>
  <si>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</si>
  <si>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</si>
  <si>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</si>
  <si>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</si>
  <si>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</si>
  <si>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</si>
  <si>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</si>
  <si>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</si>
  <si>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</si>
  <si>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</si>
  <si>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</si>
  <si>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</si>
  <si>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</si>
  <si>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</si>
  <si>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</si>
  <si>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</si>
  <si>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　移送サービス費</t>
    <rPh sb="1" eb="3">
      <t>イソウ</t>
    </rPh>
    <rPh sb="7" eb="8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</si>
  <si>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</si>
  <si>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</si>
  <si>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</si>
  <si>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</si>
  <si>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</si>
  <si>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</si>
  <si>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</si>
  <si>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</si>
  <si>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</si>
  <si>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</si>
  <si>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</si>
  <si>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</si>
  <si>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</si>
  <si>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</si>
  <si>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</si>
  <si>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</si>
  <si>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令和６年度被害者保護増進等事業費補助金に係る補助対象事業(自動車事故被害者支援体制等整備事業(短期入所協力事業))については、交付決定及び額の確定に基づき、下記のとおり支払を請求いたします。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1" eb="3">
      <t>レイワ</t>
    </rPh>
    <rPh sb="35" eb="38">
      <t>ヒガイシャ</t>
    </rPh>
    <rPh sb="38" eb="40">
      <t>シエン</t>
    </rPh>
    <rPh sb="40" eb="42">
      <t>タイセイ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</si>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</sst>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円&quot;"/>
    <numFmt numFmtId="177" formatCode="[$-411]ggge&quot;年&quot;m&quot;月&quot;d&quot;日&quot;;\-;\-;@"/>
    <numFmt numFmtId="178" formatCode="ggge&quot;年&quot;m&quot;月&quot;"/>
    <numFmt numFmtId="179" formatCode="gggyy&quot;年&quot;m&quot;月&quot;d&quot;日&quot;"/>
    <numFmt numFmtId="180" formatCode="gyy\.m\.d"/>
    <numFmt numFmtId="181" formatCode="[&lt;=999]000;[&lt;=9999]000\-00;000\-0000"/>
  </numFmts>
  <fonts count="27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游ゴシック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top"/>
    </xf>
    <xf numFmtId="17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justify" wrapText="1"/>
    </xf>
    <xf numFmtId="176" fontId="11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0" fillId="0" borderId="33" xfId="0" applyFont="1" applyBorder="1" applyAlignment="1">
      <alignment horizontal="left" vertical="center"/>
    </xf>
    <xf numFmtId="0" fontId="19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9" fillId="0" borderId="36" xfId="0" applyFont="1" applyBorder="1" applyAlignment="1">
      <alignment vertical="center" shrinkToFit="1"/>
    </xf>
    <xf numFmtId="0" fontId="9" fillId="0" borderId="36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177" fontId="11" fillId="0" borderId="0" xfId="0" applyNumberFormat="1" applyFont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76" fontId="21" fillId="0" borderId="0" xfId="0" applyNumberFormat="1" applyFo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179" fontId="16" fillId="0" borderId="0" xfId="0" applyNumberFormat="1" applyFont="1" applyAlignment="1">
      <alignment vertical="center" shrinkToFit="1"/>
    </xf>
    <xf numFmtId="0" fontId="8" fillId="0" borderId="83" xfId="0" applyFont="1" applyBorder="1">
      <alignment vertical="center"/>
    </xf>
    <xf numFmtId="0" fontId="8" fillId="0" borderId="77" xfId="0" applyFont="1" applyBorder="1">
      <alignment vertical="center"/>
    </xf>
    <xf numFmtId="38" fontId="11" fillId="0" borderId="0" xfId="2" applyFont="1" applyFill="1" applyBorder="1" applyAlignment="1" applyProtection="1">
      <alignment horizontal="right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3" xfId="3" applyNumberFormat="1" applyFill="1" applyBorder="1" applyAlignment="1">
      <alignment horizontal="center" vertical="center" shrinkToFit="1"/>
    </xf>
    <xf numFmtId="49" fontId="23" fillId="0" borderId="25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2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80" fontId="10" fillId="0" borderId="1" xfId="0" applyNumberFormat="1" applyFont="1" applyBorder="1" applyAlignment="1">
      <alignment horizontal="center" vertical="center" shrinkToFit="1"/>
    </xf>
    <xf numFmtId="180" fontId="10" fillId="0" borderId="6" xfId="0" applyNumberFormat="1" applyFont="1" applyBorder="1" applyAlignment="1">
      <alignment horizontal="center" vertical="center" shrinkToFit="1"/>
    </xf>
    <xf numFmtId="180" fontId="10" fillId="0" borderId="9" xfId="0" applyNumberFormat="1" applyFont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9" xfId="0" applyNumberFormat="1" applyFont="1" applyFill="1" applyBorder="1" applyAlignment="1">
      <alignment horizontal="center" vertical="center"/>
    </xf>
    <xf numFmtId="42" fontId="8" fillId="0" borderId="1" xfId="0" applyNumberFormat="1" applyFont="1" applyBorder="1" applyAlignment="1">
      <alignment horizontal="right" vertical="center"/>
    </xf>
    <xf numFmtId="42" fontId="8" fillId="0" borderId="6" xfId="0" applyNumberFormat="1" applyFont="1" applyBorder="1" applyAlignment="1">
      <alignment horizontal="right" vertical="center"/>
    </xf>
    <xf numFmtId="42" fontId="8" fillId="0" borderId="9" xfId="0" applyNumberFormat="1" applyFont="1" applyBorder="1" applyAlignment="1">
      <alignment horizontal="right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49" fontId="8" fillId="0" borderId="65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181" fontId="8" fillId="0" borderId="2" xfId="0" applyNumberFormat="1" applyFont="1" applyBorder="1" applyAlignment="1">
      <alignment horizontal="left" vertical="center"/>
    </xf>
    <xf numFmtId="42" fontId="8" fillId="2" borderId="67" xfId="0" applyNumberFormat="1" applyFont="1" applyFill="1" applyBorder="1" applyAlignment="1">
      <alignment horizontal="center" vertical="center"/>
    </xf>
    <xf numFmtId="42" fontId="8" fillId="2" borderId="68" xfId="0" applyNumberFormat="1" applyFont="1" applyFill="1" applyBorder="1" applyAlignment="1">
      <alignment horizontal="center" vertical="center"/>
    </xf>
    <xf numFmtId="42" fontId="8" fillId="2" borderId="69" xfId="0" applyNumberFormat="1" applyFont="1" applyFill="1" applyBorder="1" applyAlignment="1">
      <alignment horizontal="center" vertical="center"/>
    </xf>
    <xf numFmtId="42" fontId="8" fillId="2" borderId="42" xfId="0" applyNumberFormat="1" applyFont="1" applyFill="1" applyBorder="1" applyAlignment="1">
      <alignment horizontal="center" vertical="center"/>
    </xf>
    <xf numFmtId="42" fontId="8" fillId="2" borderId="35" xfId="0" applyNumberFormat="1" applyFont="1" applyFill="1" applyBorder="1" applyAlignment="1">
      <alignment horizontal="center" vertical="center"/>
    </xf>
    <xf numFmtId="42" fontId="8" fillId="2" borderId="38" xfId="0" applyNumberFormat="1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2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distributed" vertical="center" shrinkToFit="1"/>
    </xf>
    <xf numFmtId="177" fontId="8" fillId="0" borderId="0" xfId="0" applyNumberFormat="1" applyFont="1" applyAlignment="1">
      <alignment horizontal="distributed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64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61" xfId="0" applyFont="1" applyBorder="1" applyAlignment="1">
      <alignment horizontal="left" vertical="center" shrinkToFit="1"/>
    </xf>
    <xf numFmtId="0" fontId="10" fillId="0" borderId="62" xfId="0" applyFont="1" applyBorder="1" applyAlignment="1">
      <alignment horizontal="left" vertical="center" shrinkToFit="1"/>
    </xf>
    <xf numFmtId="0" fontId="10" fillId="0" borderId="63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42" fontId="9" fillId="0" borderId="15" xfId="0" applyNumberFormat="1" applyFont="1" applyBorder="1" applyAlignment="1">
      <alignment horizontal="right" vertical="center"/>
    </xf>
    <xf numFmtId="42" fontId="9" fillId="0" borderId="2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5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42" fontId="9" fillId="0" borderId="35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2" fontId="9" fillId="0" borderId="0" xfId="0" applyNumberFormat="1" applyFont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 shrinkToFit="1"/>
    </xf>
    <xf numFmtId="177" fontId="9" fillId="0" borderId="36" xfId="0" applyNumberFormat="1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right" vertical="center" shrinkToFit="1"/>
    </xf>
    <xf numFmtId="177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/>
    </xf>
    <xf numFmtId="0" fontId="10" fillId="0" borderId="34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37" xfId="0" applyNumberFormat="1" applyFont="1" applyBorder="1" applyAlignment="1">
      <alignment horizontal="center" vertical="center"/>
    </xf>
    <xf numFmtId="42" fontId="10" fillId="0" borderId="41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left" vertical="center" shrinkToFit="1"/>
    </xf>
    <xf numFmtId="42" fontId="10" fillId="0" borderId="44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40" xfId="0" applyNumberFormat="1" applyFont="1" applyBorder="1" applyAlignment="1">
      <alignment horizontal="right" vertical="center"/>
    </xf>
    <xf numFmtId="178" fontId="10" fillId="0" borderId="44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0" fillId="0" borderId="40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left" vertical="center"/>
    </xf>
    <xf numFmtId="42" fontId="10" fillId="0" borderId="0" xfId="0" applyNumberFormat="1" applyFont="1" applyAlignment="1">
      <alignment horizontal="left" vertical="center"/>
    </xf>
    <xf numFmtId="42" fontId="10" fillId="0" borderId="40" xfId="0" applyNumberFormat="1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44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40" xfId="0" applyFont="1" applyBorder="1" applyAlignment="1">
      <alignment horizontal="right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42" fontId="10" fillId="0" borderId="43" xfId="0" applyNumberFormat="1" applyFont="1" applyBorder="1" applyAlignment="1">
      <alignment horizontal="right" vertical="center"/>
    </xf>
    <xf numFmtId="42" fontId="10" fillId="0" borderId="36" xfId="0" applyNumberFormat="1" applyFont="1" applyBorder="1" applyAlignment="1">
      <alignment horizontal="right" vertical="center"/>
    </xf>
    <xf numFmtId="42" fontId="10" fillId="0" borderId="39" xfId="0" applyNumberFormat="1" applyFont="1" applyBorder="1" applyAlignment="1">
      <alignment horizontal="right" vertical="center"/>
    </xf>
    <xf numFmtId="0" fontId="19" fillId="0" borderId="43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3" xfId="0" applyFont="1" applyBorder="1" applyAlignment="1">
      <alignment horizontal="right" vertical="center"/>
    </xf>
    <xf numFmtId="0" fontId="19" fillId="0" borderId="36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35" xfId="0" applyFont="1" applyBorder="1" applyAlignment="1">
      <alignment horizontal="right"/>
    </xf>
    <xf numFmtId="0" fontId="8" fillId="0" borderId="0" xfId="0" applyFont="1" applyAlignment="1">
      <alignment horizontal="left" vertical="distributed" wrapText="1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7" fontId="11" fillId="0" borderId="0" xfId="0" applyNumberFormat="1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9525</xdr:rowOff>
    </xdr:from>
    <xdr:to>
      <xdr:col>49</xdr:col>
      <xdr:colOff>167368</xdr:colOff>
      <xdr:row>27</xdr:row>
      <xdr:rowOff>55789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C2480A94-8306-4D90-866B-446D7E4E7B39}"/>
            </a:ext>
            <a:ext uri="{147F2762-F138-4A5C-976F-8EAC2B608ADB}">
              <a16:predDERef xmlns:a16="http://schemas.microsoft.com/office/drawing/2014/main" pred="{54C0D596-187A-42AF-A096-0334B87C3781}"/>
            </a:ext>
          </a:extLst>
        </xdr:cNvPr>
        <xdr:cNvSpPr>
          <a:spLocks noChangeArrowheads="1"/>
        </xdr:cNvSpPr>
      </xdr:nvSpPr>
      <xdr:spPr>
        <a:xfrm>
          <a:off x="3800475" y="3438525"/>
          <a:ext cx="6892018" cy="266563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15</xdr:row>
      <xdr:rowOff>228600</xdr:rowOff>
    </xdr:from>
    <xdr:to>
      <xdr:col>49</xdr:col>
      <xdr:colOff>76200</xdr:colOff>
      <xdr:row>26</xdr:row>
      <xdr:rowOff>200025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AE332ED8-37E7-4389-A079-60B4A7621DEB}"/>
            </a:ext>
            <a:ext uri="{147F2762-F138-4A5C-976F-8EAC2B608ADB}">
              <a16:predDERef xmlns:a16="http://schemas.microsoft.com/office/drawing/2014/main" pred="{54C0D596-187A-42AF-A096-0334B87C3781}"/>
            </a:ext>
          </a:extLst>
        </xdr:cNvPr>
        <xdr:cNvSpPr>
          <a:spLocks noChangeArrowheads="1"/>
        </xdr:cNvSpPr>
      </xdr:nvSpPr>
      <xdr:spPr>
        <a:xfrm>
          <a:off x="3829050" y="3419475"/>
          <a:ext cx="6772275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8894-3E4C-49C6-B0BB-754FED0D2B7F}">
  <sheetPr>
    <tabColor rgb="FFFF0000"/>
  </sheetPr>
  <dimension ref="A2:BF59"/>
  <sheetViews>
    <sheetView view="pageBreakPreview" zoomScaleSheetLayoutView="100" workbookViewId="0"/>
  </sheetViews>
  <sheetFormatPr defaultColWidth="9" defaultRowHeight="18.75"/>
  <cols>
    <col min="1" max="1" width="2.625" style="2" customWidth="1"/>
    <col min="2" max="2" width="2.625" style="3" customWidth="1"/>
    <col min="3" max="26" width="2.625" style="2" customWidth="1"/>
    <col min="27" max="27" width="4" style="2" customWidth="1"/>
    <col min="28" max="28" width="6.875" style="2" customWidth="1"/>
    <col min="29" max="30" width="2.625" style="2" customWidth="1"/>
    <col min="31" max="31" width="4.75" style="2" customWidth="1"/>
    <col min="32" max="34" width="2.625" style="2" customWidth="1"/>
    <col min="35" max="35" width="4.375" style="2" customWidth="1"/>
    <col min="36" max="100" width="2.625" style="2" customWidth="1"/>
    <col min="101" max="101" width="9" style="2" customWidth="1"/>
    <col min="102" max="16384" width="9" style="2"/>
  </cols>
  <sheetData>
    <row r="2" spans="2:50">
      <c r="B2" s="89" t="s">
        <v>0</v>
      </c>
      <c r="C2" s="109"/>
      <c r="D2" s="109"/>
      <c r="E2" s="90"/>
      <c r="F2" s="173" t="s">
        <v>1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  <c r="AA2" s="61" t="s">
        <v>2</v>
      </c>
      <c r="AB2" s="61"/>
      <c r="AC2" s="61"/>
      <c r="AD2" s="61"/>
      <c r="AE2" s="61"/>
      <c r="AF2" s="61"/>
      <c r="AG2" s="178" t="s">
        <v>3</v>
      </c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</row>
    <row r="3" spans="2:50">
      <c r="B3" s="89" t="s">
        <v>4</v>
      </c>
      <c r="C3" s="109"/>
      <c r="D3" s="109"/>
      <c r="E3" s="90"/>
      <c r="F3" s="173" t="s">
        <v>5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5"/>
      <c r="AA3" s="61" t="s">
        <v>6</v>
      </c>
      <c r="AB3" s="61"/>
      <c r="AC3" s="61"/>
      <c r="AD3" s="61"/>
      <c r="AE3" s="61" t="s">
        <v>7</v>
      </c>
      <c r="AF3" s="61"/>
      <c r="AG3" s="171" t="s">
        <v>8</v>
      </c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</row>
    <row r="4" spans="2:50">
      <c r="B4" s="89" t="s">
        <v>9</v>
      </c>
      <c r="C4" s="109"/>
      <c r="D4" s="109"/>
      <c r="E4" s="90"/>
      <c r="F4" s="177">
        <v>45535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AA4" s="61"/>
      <c r="AB4" s="61"/>
      <c r="AC4" s="61"/>
      <c r="AD4" s="61"/>
      <c r="AE4" s="61" t="s">
        <v>10</v>
      </c>
      <c r="AF4" s="61"/>
      <c r="AG4" s="176" t="s">
        <v>11</v>
      </c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2:50">
      <c r="B5" s="89" t="s">
        <v>7</v>
      </c>
      <c r="C5" s="109"/>
      <c r="D5" s="109"/>
      <c r="E5" s="90"/>
      <c r="F5" s="91" t="s">
        <v>8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AA5" s="61" t="s">
        <v>12</v>
      </c>
      <c r="AB5" s="61"/>
      <c r="AC5" s="61"/>
      <c r="AD5" s="61"/>
      <c r="AE5" s="61" t="s">
        <v>13</v>
      </c>
      <c r="AF5" s="61"/>
      <c r="AG5" s="171" t="s">
        <v>14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</row>
    <row r="6" spans="2:50">
      <c r="B6" s="89" t="s">
        <v>15</v>
      </c>
      <c r="C6" s="109"/>
      <c r="D6" s="109"/>
      <c r="E6" s="90"/>
      <c r="F6" s="91" t="s">
        <v>16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AA6" s="61"/>
      <c r="AB6" s="61"/>
      <c r="AC6" s="61"/>
      <c r="AD6" s="61"/>
      <c r="AE6" s="61" t="s">
        <v>10</v>
      </c>
      <c r="AF6" s="61"/>
      <c r="AG6" s="176" t="s">
        <v>17</v>
      </c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</row>
    <row r="7" spans="2:50">
      <c r="B7" s="61" t="s">
        <v>18</v>
      </c>
      <c r="C7" s="61"/>
      <c r="D7" s="61"/>
      <c r="E7" s="61"/>
      <c r="F7" s="171" t="s">
        <v>19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AA7" s="61" t="s">
        <v>20</v>
      </c>
      <c r="AB7" s="61"/>
      <c r="AC7" s="61"/>
      <c r="AD7" s="61"/>
      <c r="AE7" s="61"/>
      <c r="AF7" s="61"/>
      <c r="AG7" s="91" t="s">
        <v>21</v>
      </c>
      <c r="AH7" s="92"/>
      <c r="AI7" s="92"/>
      <c r="AJ7" s="92"/>
      <c r="AK7" s="92"/>
      <c r="AL7" s="92"/>
      <c r="AM7" s="93"/>
      <c r="AN7" s="89" t="s">
        <v>22</v>
      </c>
      <c r="AO7" s="109"/>
      <c r="AP7" s="109"/>
      <c r="AQ7" s="109"/>
      <c r="AR7" s="90"/>
      <c r="AS7" s="173" t="s">
        <v>23</v>
      </c>
      <c r="AT7" s="174"/>
      <c r="AU7" s="174"/>
      <c r="AV7" s="174"/>
      <c r="AW7" s="174"/>
      <c r="AX7" s="175"/>
    </row>
    <row r="8" spans="2:50">
      <c r="B8" s="2"/>
      <c r="AA8" s="61" t="s">
        <v>24</v>
      </c>
      <c r="AB8" s="61"/>
      <c r="AC8" s="61"/>
      <c r="AD8" s="61"/>
      <c r="AE8" s="61"/>
      <c r="AF8" s="61"/>
      <c r="AG8" s="91" t="s">
        <v>25</v>
      </c>
      <c r="AH8" s="92"/>
      <c r="AI8" s="92"/>
      <c r="AJ8" s="92"/>
      <c r="AK8" s="92"/>
      <c r="AL8" s="92"/>
      <c r="AM8" s="93"/>
      <c r="AN8" s="89" t="s">
        <v>26</v>
      </c>
      <c r="AO8" s="109"/>
      <c r="AP8" s="109"/>
      <c r="AQ8" s="109"/>
      <c r="AR8" s="90"/>
      <c r="AS8" s="173" t="s">
        <v>27</v>
      </c>
      <c r="AT8" s="174"/>
      <c r="AU8" s="174"/>
      <c r="AV8" s="174"/>
      <c r="AW8" s="174"/>
      <c r="AX8" s="175"/>
    </row>
    <row r="9" spans="2:50">
      <c r="AA9" s="61" t="s">
        <v>28</v>
      </c>
      <c r="AB9" s="61"/>
      <c r="AC9" s="61"/>
      <c r="AD9" s="61"/>
      <c r="AE9" s="61"/>
      <c r="AF9" s="61"/>
      <c r="AG9" s="171" t="s">
        <v>29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</row>
    <row r="10" spans="2:50">
      <c r="AA10" s="61" t="s">
        <v>30</v>
      </c>
      <c r="AB10" s="61"/>
      <c r="AC10" s="61"/>
      <c r="AD10" s="61"/>
      <c r="AE10" s="61"/>
      <c r="AF10" s="89"/>
      <c r="AG10" s="167" t="s">
        <v>31</v>
      </c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</row>
    <row r="11" spans="2:50">
      <c r="B11" s="169" t="s">
        <v>32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 t="s">
        <v>33</v>
      </c>
      <c r="U11" s="170"/>
      <c r="V11" s="170"/>
      <c r="W11" s="170"/>
      <c r="X11" s="170"/>
    </row>
    <row r="12" spans="2:50">
      <c r="B12" s="171" t="s">
        <v>34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2"/>
      <c r="V12" s="172"/>
      <c r="W12" s="172"/>
      <c r="X12" s="172"/>
      <c r="Z12" s="4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4" t="s">
        <v>35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4" t="s">
        <v>36</v>
      </c>
      <c r="D16" s="165"/>
      <c r="E16" s="166"/>
      <c r="F16" s="165" t="s">
        <v>37</v>
      </c>
      <c r="G16" s="165"/>
      <c r="H16" s="165"/>
      <c r="I16" s="166"/>
      <c r="J16" s="165" t="s">
        <v>38</v>
      </c>
      <c r="K16" s="165"/>
      <c r="L16" s="165"/>
      <c r="M16" s="166"/>
      <c r="N16" s="72" t="s">
        <v>39</v>
      </c>
      <c r="O16" s="88"/>
      <c r="P16" s="72" t="s">
        <v>40</v>
      </c>
      <c r="Q16" s="73"/>
      <c r="R16" s="74"/>
    </row>
    <row r="17" spans="2:29">
      <c r="B17" s="6">
        <v>1</v>
      </c>
      <c r="C17" s="147" t="s">
        <v>41</v>
      </c>
      <c r="D17" s="148"/>
      <c r="E17" s="149"/>
      <c r="F17" s="147">
        <v>45392</v>
      </c>
      <c r="G17" s="148"/>
      <c r="H17" s="148"/>
      <c r="I17" s="149"/>
      <c r="J17" s="147">
        <v>45405</v>
      </c>
      <c r="K17" s="148"/>
      <c r="L17" s="148"/>
      <c r="M17" s="149"/>
      <c r="N17" s="150">
        <f t="shared" ref="N17:N36" si="0">IF(F17="","",J17-F17+1)</f>
        <v>14</v>
      </c>
      <c r="O17" s="151"/>
      <c r="P17" s="113" t="s">
        <v>42</v>
      </c>
      <c r="Q17" s="114"/>
      <c r="R17" s="136"/>
    </row>
    <row r="18" spans="2:29">
      <c r="B18" s="6">
        <v>2</v>
      </c>
      <c r="C18" s="147" t="s">
        <v>43</v>
      </c>
      <c r="D18" s="148"/>
      <c r="E18" s="149"/>
      <c r="F18" s="147">
        <v>45397</v>
      </c>
      <c r="G18" s="148"/>
      <c r="H18" s="148"/>
      <c r="I18" s="149"/>
      <c r="J18" s="147">
        <v>45402</v>
      </c>
      <c r="K18" s="148"/>
      <c r="L18" s="148"/>
      <c r="M18" s="149"/>
      <c r="N18" s="150">
        <f t="shared" si="0"/>
        <v>6</v>
      </c>
      <c r="O18" s="151"/>
      <c r="P18" s="113" t="s">
        <v>42</v>
      </c>
      <c r="Q18" s="114"/>
      <c r="R18" s="136"/>
    </row>
    <row r="19" spans="2:29">
      <c r="B19" s="6">
        <v>3</v>
      </c>
      <c r="C19" s="147" t="s">
        <v>44</v>
      </c>
      <c r="D19" s="148"/>
      <c r="E19" s="149"/>
      <c r="F19" s="147">
        <v>45417</v>
      </c>
      <c r="G19" s="148"/>
      <c r="H19" s="148"/>
      <c r="I19" s="149"/>
      <c r="J19" s="147">
        <v>45427</v>
      </c>
      <c r="K19" s="148"/>
      <c r="L19" s="148"/>
      <c r="M19" s="149"/>
      <c r="N19" s="150">
        <f t="shared" si="0"/>
        <v>11</v>
      </c>
      <c r="O19" s="151"/>
      <c r="P19" s="113" t="s">
        <v>45</v>
      </c>
      <c r="Q19" s="114"/>
      <c r="R19" s="136"/>
    </row>
    <row r="20" spans="2:29">
      <c r="B20" s="6">
        <v>4</v>
      </c>
      <c r="C20" s="147" t="s">
        <v>41</v>
      </c>
      <c r="D20" s="148"/>
      <c r="E20" s="149"/>
      <c r="F20" s="147">
        <v>45422</v>
      </c>
      <c r="G20" s="148"/>
      <c r="H20" s="148"/>
      <c r="I20" s="149"/>
      <c r="J20" s="147">
        <v>45435</v>
      </c>
      <c r="K20" s="148"/>
      <c r="L20" s="148"/>
      <c r="M20" s="149"/>
      <c r="N20" s="150">
        <f t="shared" si="0"/>
        <v>14</v>
      </c>
      <c r="O20" s="151"/>
      <c r="P20" s="113" t="s">
        <v>42</v>
      </c>
      <c r="Q20" s="114"/>
      <c r="R20" s="136"/>
    </row>
    <row r="21" spans="2:29">
      <c r="B21" s="6">
        <v>5</v>
      </c>
      <c r="C21" s="147" t="s">
        <v>44</v>
      </c>
      <c r="D21" s="148"/>
      <c r="E21" s="149"/>
      <c r="F21" s="147">
        <v>45448</v>
      </c>
      <c r="G21" s="148"/>
      <c r="H21" s="148"/>
      <c r="I21" s="149"/>
      <c r="J21" s="147">
        <v>45453</v>
      </c>
      <c r="K21" s="148"/>
      <c r="L21" s="148"/>
      <c r="M21" s="149"/>
      <c r="N21" s="150">
        <f t="shared" si="0"/>
        <v>6</v>
      </c>
      <c r="O21" s="151"/>
      <c r="P21" s="113" t="s">
        <v>45</v>
      </c>
      <c r="Q21" s="114"/>
      <c r="R21" s="136"/>
    </row>
    <row r="22" spans="2:29">
      <c r="B22" s="6">
        <v>6</v>
      </c>
      <c r="C22" s="147" t="s">
        <v>41</v>
      </c>
      <c r="D22" s="148"/>
      <c r="E22" s="149"/>
      <c r="F22" s="147">
        <v>45453</v>
      </c>
      <c r="G22" s="148"/>
      <c r="H22" s="148"/>
      <c r="I22" s="149"/>
      <c r="J22" s="147">
        <v>45466</v>
      </c>
      <c r="K22" s="148"/>
      <c r="L22" s="148"/>
      <c r="M22" s="149"/>
      <c r="N22" s="150">
        <f t="shared" si="0"/>
        <v>14</v>
      </c>
      <c r="O22" s="151"/>
      <c r="P22" s="113" t="s">
        <v>42</v>
      </c>
      <c r="Q22" s="114"/>
      <c r="R22" s="136"/>
    </row>
    <row r="23" spans="2:29">
      <c r="B23" s="6">
        <v>7</v>
      </c>
      <c r="C23" s="147" t="s">
        <v>46</v>
      </c>
      <c r="D23" s="148"/>
      <c r="E23" s="149"/>
      <c r="F23" s="147">
        <v>45458</v>
      </c>
      <c r="G23" s="148"/>
      <c r="H23" s="148"/>
      <c r="I23" s="149"/>
      <c r="J23" s="147">
        <v>45460</v>
      </c>
      <c r="K23" s="148"/>
      <c r="L23" s="148"/>
      <c r="M23" s="149"/>
      <c r="N23" s="150">
        <f t="shared" si="0"/>
        <v>3</v>
      </c>
      <c r="O23" s="151"/>
      <c r="P23" s="113" t="s">
        <v>45</v>
      </c>
      <c r="Q23" s="114"/>
      <c r="R23" s="136"/>
    </row>
    <row r="24" spans="2:29">
      <c r="B24" s="6">
        <v>8</v>
      </c>
      <c r="C24" s="147" t="s">
        <v>47</v>
      </c>
      <c r="D24" s="148"/>
      <c r="E24" s="149"/>
      <c r="F24" s="147">
        <v>45463</v>
      </c>
      <c r="G24" s="148"/>
      <c r="H24" s="148"/>
      <c r="I24" s="149"/>
      <c r="J24" s="147">
        <v>45474</v>
      </c>
      <c r="K24" s="148"/>
      <c r="L24" s="148"/>
      <c r="M24" s="149"/>
      <c r="N24" s="150">
        <f t="shared" si="0"/>
        <v>12</v>
      </c>
      <c r="O24" s="151"/>
      <c r="P24" s="113" t="s">
        <v>42</v>
      </c>
      <c r="Q24" s="114"/>
      <c r="R24" s="136"/>
    </row>
    <row r="25" spans="2:29">
      <c r="B25" s="6">
        <v>9</v>
      </c>
      <c r="C25" s="147" t="s">
        <v>44</v>
      </c>
      <c r="D25" s="148"/>
      <c r="E25" s="149"/>
      <c r="F25" s="147">
        <v>45478</v>
      </c>
      <c r="G25" s="148"/>
      <c r="H25" s="148"/>
      <c r="I25" s="149"/>
      <c r="J25" s="147">
        <v>45483</v>
      </c>
      <c r="K25" s="148"/>
      <c r="L25" s="148"/>
      <c r="M25" s="149"/>
      <c r="N25" s="150">
        <f t="shared" si="0"/>
        <v>6</v>
      </c>
      <c r="O25" s="151"/>
      <c r="P25" s="113" t="s">
        <v>45</v>
      </c>
      <c r="Q25" s="114"/>
      <c r="R25" s="136"/>
    </row>
    <row r="26" spans="2:29">
      <c r="B26" s="6">
        <v>10</v>
      </c>
      <c r="C26" s="147"/>
      <c r="D26" s="148"/>
      <c r="E26" s="149"/>
      <c r="F26" s="147"/>
      <c r="G26" s="148"/>
      <c r="H26" s="148"/>
      <c r="I26" s="149"/>
      <c r="J26" s="147"/>
      <c r="K26" s="148"/>
      <c r="L26" s="148"/>
      <c r="M26" s="149"/>
      <c r="N26" s="150" t="str">
        <f t="shared" si="0"/>
        <v/>
      </c>
      <c r="O26" s="151"/>
      <c r="P26" s="113"/>
      <c r="Q26" s="114"/>
      <c r="R26" s="136"/>
    </row>
    <row r="27" spans="2:29">
      <c r="B27" s="6">
        <v>11</v>
      </c>
      <c r="C27" s="147"/>
      <c r="D27" s="148"/>
      <c r="E27" s="149"/>
      <c r="F27" s="147"/>
      <c r="G27" s="148"/>
      <c r="H27" s="148"/>
      <c r="I27" s="149"/>
      <c r="J27" s="147"/>
      <c r="K27" s="148"/>
      <c r="L27" s="148"/>
      <c r="M27" s="149"/>
      <c r="N27" s="150" t="str">
        <f t="shared" si="0"/>
        <v/>
      </c>
      <c r="O27" s="151"/>
      <c r="P27" s="113"/>
      <c r="Q27" s="114"/>
      <c r="R27" s="136"/>
    </row>
    <row r="28" spans="2:29">
      <c r="B28" s="6">
        <v>12</v>
      </c>
      <c r="C28" s="147"/>
      <c r="D28" s="148"/>
      <c r="E28" s="149"/>
      <c r="F28" s="147"/>
      <c r="G28" s="148"/>
      <c r="H28" s="148"/>
      <c r="I28" s="149"/>
      <c r="J28" s="147"/>
      <c r="K28" s="148"/>
      <c r="L28" s="148"/>
      <c r="M28" s="149"/>
      <c r="N28" s="150" t="str">
        <f t="shared" si="0"/>
        <v/>
      </c>
      <c r="O28" s="151"/>
      <c r="P28" s="113"/>
      <c r="Q28" s="114"/>
      <c r="R28" s="136"/>
    </row>
    <row r="29" spans="2:29">
      <c r="B29" s="6">
        <v>13</v>
      </c>
      <c r="C29" s="147"/>
      <c r="D29" s="148"/>
      <c r="E29" s="149"/>
      <c r="F29" s="147"/>
      <c r="G29" s="148"/>
      <c r="H29" s="148"/>
      <c r="I29" s="149"/>
      <c r="J29" s="147"/>
      <c r="K29" s="148"/>
      <c r="L29" s="148"/>
      <c r="M29" s="149"/>
      <c r="N29" s="150" t="str">
        <f t="shared" si="0"/>
        <v/>
      </c>
      <c r="O29" s="151"/>
      <c r="P29" s="113"/>
      <c r="Q29" s="114"/>
      <c r="R29" s="136"/>
      <c r="U29" s="61" t="s">
        <v>40</v>
      </c>
      <c r="V29" s="61"/>
      <c r="W29" s="61"/>
      <c r="X29" s="61" t="s">
        <v>48</v>
      </c>
      <c r="Y29" s="61"/>
      <c r="Z29" s="61"/>
      <c r="AA29" s="61" t="s">
        <v>49</v>
      </c>
      <c r="AB29" s="61"/>
      <c r="AC29" s="61"/>
    </row>
    <row r="30" spans="2:29">
      <c r="B30" s="6">
        <v>14</v>
      </c>
      <c r="C30" s="147"/>
      <c r="D30" s="148"/>
      <c r="E30" s="149"/>
      <c r="F30" s="147"/>
      <c r="G30" s="148"/>
      <c r="H30" s="148"/>
      <c r="I30" s="149"/>
      <c r="J30" s="147"/>
      <c r="K30" s="148"/>
      <c r="L30" s="148"/>
      <c r="M30" s="149"/>
      <c r="N30" s="150" t="str">
        <f t="shared" si="0"/>
        <v/>
      </c>
      <c r="O30" s="151"/>
      <c r="P30" s="113"/>
      <c r="Q30" s="114"/>
      <c r="R30" s="136"/>
      <c r="U30" s="7" t="s">
        <v>42</v>
      </c>
      <c r="V30" s="7"/>
      <c r="W30" s="7"/>
      <c r="X30" s="163">
        <f>COUNTIF(P17:R36,"脳損傷")</f>
        <v>5</v>
      </c>
      <c r="Y30" s="163"/>
      <c r="Z30" s="163"/>
      <c r="AA30" s="163">
        <f ca="1">SUMIF(P17:R36,"脳損傷",N17:O36)</f>
        <v>60</v>
      </c>
      <c r="AB30" s="163"/>
      <c r="AC30" s="163"/>
    </row>
    <row r="31" spans="2:29">
      <c r="B31" s="6">
        <v>15</v>
      </c>
      <c r="C31" s="147"/>
      <c r="D31" s="148"/>
      <c r="E31" s="149"/>
      <c r="F31" s="147"/>
      <c r="G31" s="148"/>
      <c r="H31" s="148"/>
      <c r="I31" s="149"/>
      <c r="J31" s="147"/>
      <c r="K31" s="148"/>
      <c r="L31" s="148"/>
      <c r="M31" s="149"/>
      <c r="N31" s="150" t="str">
        <f t="shared" si="0"/>
        <v/>
      </c>
      <c r="O31" s="151"/>
      <c r="P31" s="113"/>
      <c r="Q31" s="114"/>
      <c r="R31" s="136"/>
      <c r="U31" s="7" t="s">
        <v>45</v>
      </c>
      <c r="V31" s="7"/>
      <c r="W31" s="7"/>
      <c r="X31" s="163">
        <f>COUNTIF(P17:R36,"脊髄損傷")</f>
        <v>4</v>
      </c>
      <c r="Y31" s="163"/>
      <c r="Z31" s="163"/>
      <c r="AA31" s="163">
        <f ca="1">SUMIF(P17:R36,"脊髄損傷",N17:O36)</f>
        <v>26</v>
      </c>
      <c r="AB31" s="163"/>
      <c r="AC31" s="163"/>
    </row>
    <row r="32" spans="2:29">
      <c r="B32" s="6">
        <v>16</v>
      </c>
      <c r="C32" s="147"/>
      <c r="D32" s="148"/>
      <c r="E32" s="149"/>
      <c r="F32" s="147"/>
      <c r="G32" s="148"/>
      <c r="H32" s="148"/>
      <c r="I32" s="149"/>
      <c r="J32" s="147"/>
      <c r="K32" s="148"/>
      <c r="L32" s="148"/>
      <c r="M32" s="149"/>
      <c r="N32" s="150" t="str">
        <f t="shared" si="0"/>
        <v/>
      </c>
      <c r="O32" s="151"/>
      <c r="P32" s="113"/>
      <c r="Q32" s="114"/>
      <c r="R32" s="136"/>
      <c r="U32" s="7" t="s">
        <v>50</v>
      </c>
      <c r="V32" s="7"/>
      <c r="W32" s="7"/>
      <c r="X32" s="163">
        <f>COUNTIF(P17:R36,"その他")</f>
        <v>0</v>
      </c>
      <c r="Y32" s="163"/>
      <c r="Z32" s="163"/>
      <c r="AA32" s="163">
        <f ca="1">SUMIF(P17:R36,"その他",N17:O36)</f>
        <v>0</v>
      </c>
      <c r="AB32" s="163"/>
      <c r="AC32" s="163"/>
    </row>
    <row r="33" spans="1:58">
      <c r="B33" s="6">
        <v>17</v>
      </c>
      <c r="C33" s="147"/>
      <c r="D33" s="148"/>
      <c r="E33" s="149"/>
      <c r="F33" s="147"/>
      <c r="G33" s="148"/>
      <c r="H33" s="148"/>
      <c r="I33" s="149"/>
      <c r="J33" s="147"/>
      <c r="K33" s="148"/>
      <c r="L33" s="148"/>
      <c r="M33" s="149"/>
      <c r="N33" s="150" t="str">
        <f t="shared" si="0"/>
        <v/>
      </c>
      <c r="O33" s="151"/>
      <c r="P33" s="113"/>
      <c r="Q33" s="114"/>
      <c r="R33" s="136"/>
    </row>
    <row r="34" spans="1:58" ht="19.5" customHeight="1">
      <c r="B34" s="6">
        <v>18</v>
      </c>
      <c r="C34" s="147"/>
      <c r="D34" s="148"/>
      <c r="E34" s="149"/>
      <c r="F34" s="147"/>
      <c r="G34" s="148"/>
      <c r="H34" s="148"/>
      <c r="I34" s="149"/>
      <c r="J34" s="147"/>
      <c r="K34" s="148"/>
      <c r="L34" s="148"/>
      <c r="M34" s="149"/>
      <c r="N34" s="150" t="str">
        <f t="shared" si="0"/>
        <v/>
      </c>
      <c r="O34" s="151"/>
      <c r="P34" s="113"/>
      <c r="Q34" s="114"/>
      <c r="R34" s="136"/>
      <c r="U34" s="157" t="s">
        <v>51</v>
      </c>
      <c r="V34" s="158"/>
      <c r="W34" s="158"/>
      <c r="X34" s="158"/>
      <c r="Y34" s="158"/>
      <c r="Z34" s="158"/>
      <c r="AA34" s="158"/>
      <c r="AB34" s="159"/>
      <c r="AC34" s="142" t="s">
        <v>52</v>
      </c>
      <c r="AD34" s="143"/>
      <c r="AE34" s="144"/>
      <c r="AF34" s="145">
        <f>SUM(AF35:AH37)</f>
        <v>0</v>
      </c>
      <c r="AG34" s="145"/>
      <c r="AH34" s="145"/>
      <c r="AI34" s="143" t="s">
        <v>53</v>
      </c>
      <c r="AJ34" s="143"/>
      <c r="AK34" s="146"/>
    </row>
    <row r="35" spans="1:58">
      <c r="B35" s="6">
        <v>19</v>
      </c>
      <c r="C35" s="147"/>
      <c r="D35" s="148"/>
      <c r="E35" s="149"/>
      <c r="F35" s="147"/>
      <c r="G35" s="148"/>
      <c r="H35" s="148"/>
      <c r="I35" s="149"/>
      <c r="J35" s="147"/>
      <c r="K35" s="148"/>
      <c r="L35" s="148"/>
      <c r="M35" s="149"/>
      <c r="N35" s="150" t="str">
        <f t="shared" si="0"/>
        <v/>
      </c>
      <c r="O35" s="151"/>
      <c r="P35" s="113"/>
      <c r="Q35" s="114"/>
      <c r="R35" s="136"/>
      <c r="U35" s="160"/>
      <c r="V35" s="161"/>
      <c r="W35" s="161"/>
      <c r="X35" s="161"/>
      <c r="Y35" s="161"/>
      <c r="Z35" s="161"/>
      <c r="AA35" s="161"/>
      <c r="AB35" s="162"/>
      <c r="AC35" s="152" t="s">
        <v>54</v>
      </c>
      <c r="AD35" s="153"/>
      <c r="AE35" s="154"/>
      <c r="AF35" s="155"/>
      <c r="AG35" s="155"/>
      <c r="AH35" s="155"/>
      <c r="AI35" s="153" t="s">
        <v>53</v>
      </c>
      <c r="AJ35" s="153"/>
      <c r="AK35" s="156"/>
    </row>
    <row r="36" spans="1:58">
      <c r="B36" s="8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114"/>
      <c r="AE36" s="115"/>
      <c r="AF36" s="135"/>
      <c r="AG36" s="135"/>
      <c r="AH36" s="135"/>
      <c r="AI36" s="114" t="s">
        <v>53</v>
      </c>
      <c r="AJ36" s="114"/>
      <c r="AK36" s="136"/>
    </row>
    <row r="37" spans="1:58" ht="19.5" thickBot="1">
      <c r="B37" s="8" t="s">
        <v>56</v>
      </c>
      <c r="C37" s="116">
        <f>COUNTA(C17:E36)</f>
        <v>9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86</v>
      </c>
      <c r="O37" s="120"/>
      <c r="P37" s="119"/>
      <c r="Q37" s="121"/>
      <c r="R37" s="122"/>
      <c r="AC37" s="140" t="s">
        <v>50</v>
      </c>
      <c r="AD37" s="138"/>
      <c r="AE37" s="141"/>
      <c r="AF37" s="137"/>
      <c r="AG37" s="137"/>
      <c r="AH37" s="137"/>
      <c r="AI37" s="138" t="s">
        <v>53</v>
      </c>
      <c r="AJ37" s="138"/>
      <c r="AK37" s="139"/>
    </row>
    <row r="38" spans="1:58">
      <c r="B38" s="9"/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9"/>
      <c r="AE38" s="10"/>
      <c r="AF38" s="9"/>
      <c r="AG38" s="10"/>
      <c r="AH38" s="9"/>
      <c r="AI38" s="10"/>
      <c r="AJ38" s="9"/>
      <c r="AK38" s="10"/>
      <c r="AL38" s="9"/>
      <c r="AM38" s="10"/>
      <c r="AN38" s="9"/>
      <c r="AO38" s="10"/>
      <c r="AP38" s="9"/>
      <c r="AQ38" s="10"/>
      <c r="AR38" s="9"/>
      <c r="AS38" s="10"/>
      <c r="AT38" s="9"/>
      <c r="AU38" s="10"/>
      <c r="AV38" s="9"/>
      <c r="AW38" s="10"/>
      <c r="AX38" s="9"/>
      <c r="AY38" s="10"/>
      <c r="AZ38" s="9"/>
      <c r="BA38" s="10"/>
      <c r="BB38" s="9"/>
      <c r="BC38" s="10"/>
      <c r="BD38" s="9"/>
      <c r="BE38" s="10"/>
      <c r="BF38" s="9"/>
    </row>
    <row r="39" spans="1:58">
      <c r="B39" s="44" t="s">
        <v>57</v>
      </c>
    </row>
    <row r="40" spans="1:58" ht="5.25" customHeight="1">
      <c r="A40" s="10"/>
      <c r="B40" s="10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9"/>
      <c r="AB40" s="10"/>
      <c r="AC40" s="9"/>
      <c r="AD40" s="10"/>
      <c r="AE40" s="9"/>
      <c r="AF40" s="10"/>
      <c r="AG40" s="9"/>
      <c r="AH40" s="10"/>
      <c r="AI40" s="9"/>
      <c r="AJ40" s="10"/>
      <c r="AK40" s="9"/>
      <c r="AL40" s="10"/>
      <c r="AM40" s="9"/>
      <c r="AN40" s="10"/>
    </row>
    <row r="41" spans="1:58">
      <c r="N41" s="89" t="s">
        <v>58</v>
      </c>
      <c r="O41" s="109"/>
      <c r="P41" s="109"/>
      <c r="Q41" s="109"/>
      <c r="R41" s="109"/>
      <c r="S41" s="109"/>
      <c r="T41" s="46"/>
      <c r="U41" s="47"/>
      <c r="V41" s="47"/>
      <c r="W41" s="47"/>
    </row>
    <row r="42" spans="1:58">
      <c r="B42" s="89" t="s">
        <v>59</v>
      </c>
      <c r="C42" s="90"/>
      <c r="D42" s="89" t="s">
        <v>60</v>
      </c>
      <c r="E42" s="109"/>
      <c r="F42" s="109"/>
      <c r="G42" s="109"/>
      <c r="H42" s="109"/>
      <c r="I42" s="109"/>
      <c r="J42" s="109"/>
      <c r="K42" s="109"/>
      <c r="L42" s="109"/>
      <c r="M42" s="90"/>
      <c r="N42" s="106" t="s">
        <v>61</v>
      </c>
      <c r="O42" s="107"/>
      <c r="P42" s="108"/>
      <c r="Q42" s="106" t="s">
        <v>62</v>
      </c>
      <c r="R42" s="107"/>
      <c r="S42" s="108"/>
      <c r="T42" s="110" t="s">
        <v>63</v>
      </c>
      <c r="U42" s="111"/>
      <c r="V42" s="111"/>
      <c r="W42" s="112"/>
      <c r="X42" s="113" t="s">
        <v>64</v>
      </c>
      <c r="Y42" s="114"/>
      <c r="Z42" s="114"/>
      <c r="AA42" s="115"/>
      <c r="AB42" s="106" t="s">
        <v>65</v>
      </c>
      <c r="AC42" s="107"/>
      <c r="AD42" s="107"/>
      <c r="AE42" s="108"/>
    </row>
    <row r="43" spans="1:58">
      <c r="B43" s="89">
        <v>1</v>
      </c>
      <c r="C43" s="90"/>
      <c r="D43" s="91" t="s">
        <v>66</v>
      </c>
      <c r="E43" s="92"/>
      <c r="F43" s="92"/>
      <c r="G43" s="92"/>
      <c r="H43" s="92"/>
      <c r="I43" s="92"/>
      <c r="J43" s="92"/>
      <c r="K43" s="92"/>
      <c r="L43" s="92"/>
      <c r="M43" s="93"/>
      <c r="N43" s="94">
        <v>45478</v>
      </c>
      <c r="O43" s="95"/>
      <c r="P43" s="96"/>
      <c r="Q43" s="94">
        <v>45478</v>
      </c>
      <c r="R43" s="95"/>
      <c r="S43" s="96"/>
      <c r="T43" s="97">
        <f>IF(Q43="","",Q43)</f>
        <v>45478</v>
      </c>
      <c r="U43" s="98"/>
      <c r="V43" s="98"/>
      <c r="W43" s="99"/>
      <c r="X43" s="100">
        <v>25000</v>
      </c>
      <c r="Y43" s="101"/>
      <c r="Z43" s="101"/>
      <c r="AA43" s="102"/>
      <c r="AB43" s="103">
        <f>X43</f>
        <v>25000</v>
      </c>
      <c r="AC43" s="104"/>
      <c r="AD43" s="104"/>
      <c r="AE43" s="105"/>
    </row>
    <row r="44" spans="1:58">
      <c r="B44" s="89">
        <v>2</v>
      </c>
      <c r="C44" s="90"/>
      <c r="D44" s="91" t="s">
        <v>66</v>
      </c>
      <c r="E44" s="92"/>
      <c r="F44" s="92"/>
      <c r="G44" s="92"/>
      <c r="H44" s="92"/>
      <c r="I44" s="92"/>
      <c r="J44" s="92"/>
      <c r="K44" s="92"/>
      <c r="L44" s="92"/>
      <c r="M44" s="93"/>
      <c r="N44" s="94">
        <v>45519</v>
      </c>
      <c r="O44" s="95"/>
      <c r="P44" s="96"/>
      <c r="Q44" s="94">
        <v>45519</v>
      </c>
      <c r="R44" s="95"/>
      <c r="S44" s="96"/>
      <c r="T44" s="97">
        <f>IF(Q44="","",Q44)</f>
        <v>45519</v>
      </c>
      <c r="U44" s="98"/>
      <c r="V44" s="98"/>
      <c r="W44" s="99"/>
      <c r="X44" s="100">
        <v>25000</v>
      </c>
      <c r="Y44" s="101"/>
      <c r="Z44" s="101"/>
      <c r="AA44" s="102"/>
      <c r="AB44" s="103">
        <f>X44</f>
        <v>25000</v>
      </c>
      <c r="AC44" s="104"/>
      <c r="AD44" s="104"/>
      <c r="AE44" s="105"/>
    </row>
    <row r="45" spans="1:58" customFormat="1">
      <c r="B45" s="89">
        <v>3</v>
      </c>
      <c r="C45" s="90"/>
      <c r="D45" s="91" t="s">
        <v>66</v>
      </c>
      <c r="E45" s="92"/>
      <c r="F45" s="92"/>
      <c r="G45" s="92"/>
      <c r="H45" s="92"/>
      <c r="I45" s="92"/>
      <c r="J45" s="92"/>
      <c r="K45" s="92"/>
      <c r="L45" s="92"/>
      <c r="M45" s="93"/>
      <c r="N45" s="94">
        <v>45520</v>
      </c>
      <c r="O45" s="95"/>
      <c r="P45" s="96"/>
      <c r="Q45" s="94">
        <v>45520</v>
      </c>
      <c r="R45" s="95"/>
      <c r="S45" s="96"/>
      <c r="T45" s="97">
        <f>IF(Q45="","",Q45)</f>
        <v>45520</v>
      </c>
      <c r="U45" s="98"/>
      <c r="V45" s="98"/>
      <c r="W45" s="99"/>
      <c r="X45" s="100">
        <v>25000</v>
      </c>
      <c r="Y45" s="101"/>
      <c r="Z45" s="101"/>
      <c r="AA45" s="102"/>
      <c r="AB45" s="103">
        <f>X45</f>
        <v>25000</v>
      </c>
      <c r="AC45" s="104"/>
      <c r="AD45" s="104"/>
      <c r="AE45" s="105"/>
    </row>
    <row r="46" spans="1:58" ht="3.75" customHeight="1"/>
    <row r="47" spans="1:58" s="11" customFormat="1" ht="15" customHeight="1">
      <c r="B47" s="24" t="s">
        <v>67</v>
      </c>
      <c r="C47" s="24"/>
      <c r="D47" s="24"/>
      <c r="E47" s="24"/>
      <c r="F47" s="24"/>
      <c r="G47" s="24"/>
      <c r="H47" s="24"/>
      <c r="I47" s="24"/>
      <c r="J47" s="24"/>
      <c r="K47" s="24"/>
    </row>
    <row r="48" spans="1:58" s="12" customFormat="1" ht="4.5" customHeight="1">
      <c r="B48" s="11"/>
    </row>
    <row r="49" spans="2:53" s="11" customFormat="1" ht="15" customHeight="1">
      <c r="B49" s="49" t="s">
        <v>68</v>
      </c>
      <c r="C49" s="50"/>
      <c r="D49" s="50"/>
      <c r="E49" s="50"/>
      <c r="F49" s="50"/>
      <c r="G49" s="50"/>
      <c r="H49" s="50"/>
      <c r="I49" s="50"/>
      <c r="J49" s="51"/>
      <c r="K49" s="84" t="s">
        <v>69</v>
      </c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5"/>
    </row>
    <row r="50" spans="2:53" s="11" customFormat="1" ht="15" customHeight="1">
      <c r="B50" s="52" t="s">
        <v>70</v>
      </c>
      <c r="C50" s="53"/>
      <c r="D50" s="53"/>
      <c r="E50" s="53"/>
      <c r="F50" s="53"/>
      <c r="G50" s="53"/>
      <c r="H50" s="53"/>
      <c r="I50" s="53"/>
      <c r="J50" s="54"/>
      <c r="K50" s="86" t="s">
        <v>71</v>
      </c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7"/>
    </row>
    <row r="51" spans="2:53" s="11" customFormat="1" ht="15" customHeight="1">
      <c r="B51" s="55"/>
      <c r="C51" s="56"/>
      <c r="D51" s="56"/>
      <c r="E51" s="56"/>
      <c r="F51" s="56"/>
      <c r="G51" s="56"/>
      <c r="H51" s="56"/>
      <c r="I51" s="56"/>
      <c r="J51" s="57"/>
      <c r="K51" s="73" t="s">
        <v>72</v>
      </c>
      <c r="L51" s="73"/>
      <c r="M51" s="73"/>
      <c r="N51" s="73"/>
      <c r="O51" s="73"/>
      <c r="P51" s="73"/>
      <c r="Q51" s="73"/>
      <c r="R51" s="88"/>
      <c r="S51" s="72" t="s">
        <v>73</v>
      </c>
      <c r="T51" s="73"/>
      <c r="U51" s="73"/>
      <c r="V51" s="73"/>
      <c r="W51" s="88"/>
      <c r="X51" s="72" t="s">
        <v>74</v>
      </c>
      <c r="Y51" s="73"/>
      <c r="Z51" s="73"/>
      <c r="AA51" s="73"/>
      <c r="AB51" s="88"/>
      <c r="AC51" s="72" t="s">
        <v>75</v>
      </c>
      <c r="AD51" s="73"/>
      <c r="AE51" s="73"/>
      <c r="AF51" s="73"/>
      <c r="AG51" s="73"/>
      <c r="AH51" s="73"/>
      <c r="AI51" s="73"/>
      <c r="AJ51" s="88"/>
      <c r="AK51" s="72" t="s">
        <v>76</v>
      </c>
      <c r="AL51" s="73"/>
      <c r="AM51" s="73"/>
      <c r="AN51" s="73"/>
      <c r="AO51" s="88"/>
      <c r="AP51" s="72" t="s">
        <v>77</v>
      </c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4"/>
    </row>
    <row r="52" spans="2:53" s="11" customFormat="1" ht="15" customHeight="1">
      <c r="B52" s="58" t="s">
        <v>78</v>
      </c>
      <c r="C52" s="59"/>
      <c r="D52" s="59"/>
      <c r="E52" s="59"/>
      <c r="F52" s="59"/>
      <c r="G52" s="59"/>
      <c r="H52" s="59"/>
      <c r="I52" s="59"/>
      <c r="J52" s="60"/>
      <c r="K52" s="75" t="s">
        <v>79</v>
      </c>
      <c r="L52" s="75"/>
      <c r="M52" s="75"/>
      <c r="N52" s="75"/>
      <c r="O52" s="75"/>
      <c r="P52" s="75"/>
      <c r="Q52" s="75"/>
      <c r="R52" s="76"/>
      <c r="S52" s="77" t="s">
        <v>80</v>
      </c>
      <c r="T52" s="75"/>
      <c r="U52" s="75"/>
      <c r="V52" s="75"/>
      <c r="W52" s="76"/>
      <c r="X52" s="77" t="s">
        <v>81</v>
      </c>
      <c r="Y52" s="75"/>
      <c r="Z52" s="75"/>
      <c r="AA52" s="75"/>
      <c r="AB52" s="76"/>
      <c r="AC52" s="77" t="s">
        <v>82</v>
      </c>
      <c r="AD52" s="75"/>
      <c r="AE52" s="75"/>
      <c r="AF52" s="75"/>
      <c r="AG52" s="75"/>
      <c r="AH52" s="75"/>
      <c r="AI52" s="75"/>
      <c r="AJ52" s="76"/>
      <c r="AK52" s="78" t="s">
        <v>83</v>
      </c>
      <c r="AL52" s="79"/>
      <c r="AM52" s="79"/>
      <c r="AN52" s="79"/>
      <c r="AO52" s="80"/>
      <c r="AP52" s="81" t="s">
        <v>84</v>
      </c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3"/>
    </row>
    <row r="53" spans="2:53" s="11" customFormat="1" ht="15" customHeight="1">
      <c r="B53" s="52" t="s">
        <v>85</v>
      </c>
      <c r="C53" s="53"/>
      <c r="D53" s="53"/>
      <c r="E53" s="53"/>
      <c r="F53" s="53"/>
      <c r="G53" s="53"/>
      <c r="H53" s="53"/>
      <c r="I53" s="53"/>
      <c r="J53" s="54"/>
      <c r="K53" s="66" t="s">
        <v>79</v>
      </c>
      <c r="L53" s="66"/>
      <c r="M53" s="66"/>
      <c r="N53" s="66"/>
      <c r="O53" s="66"/>
      <c r="P53" s="66"/>
      <c r="Q53" s="66"/>
      <c r="R53" s="67"/>
      <c r="S53" s="68" t="s">
        <v>86</v>
      </c>
      <c r="T53" s="66"/>
      <c r="U53" s="66"/>
      <c r="V53" s="66"/>
      <c r="W53" s="67"/>
      <c r="X53" s="68" t="s">
        <v>87</v>
      </c>
      <c r="Y53" s="66"/>
      <c r="Z53" s="66"/>
      <c r="AA53" s="66"/>
      <c r="AB53" s="67"/>
      <c r="AC53" s="68" t="s">
        <v>88</v>
      </c>
      <c r="AD53" s="66"/>
      <c r="AE53" s="66"/>
      <c r="AF53" s="66"/>
      <c r="AG53" s="66"/>
      <c r="AH53" s="66"/>
      <c r="AI53" s="66"/>
      <c r="AJ53" s="67"/>
      <c r="AK53" s="69" t="s">
        <v>89</v>
      </c>
      <c r="AL53" s="70"/>
      <c r="AM53" s="70"/>
      <c r="AN53" s="70"/>
      <c r="AO53" s="71"/>
      <c r="AP53" s="63" t="s">
        <v>90</v>
      </c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5"/>
    </row>
    <row r="54" spans="2:53" ht="4.5" customHeight="1"/>
    <row r="55" spans="2:53">
      <c r="B55" s="44" t="s">
        <v>91</v>
      </c>
      <c r="C55" s="44"/>
      <c r="D55" s="44"/>
      <c r="E55" s="44"/>
      <c r="F55" s="44"/>
    </row>
    <row r="56" spans="2:53" ht="4.5" customHeight="1"/>
    <row r="57" spans="2:53">
      <c r="B57" s="61" t="s">
        <v>92</v>
      </c>
      <c r="C57" s="61"/>
      <c r="D57" s="61"/>
      <c r="E57" s="61"/>
      <c r="F57" s="61"/>
      <c r="G57" s="61" t="s">
        <v>93</v>
      </c>
      <c r="H57" s="61"/>
      <c r="I57" s="61"/>
      <c r="J57" s="61"/>
      <c r="K57" s="61"/>
      <c r="L57" s="61"/>
      <c r="M57" s="61"/>
      <c r="N57" s="61" t="s">
        <v>94</v>
      </c>
      <c r="O57" s="61"/>
      <c r="P57" s="61"/>
      <c r="Q57" s="61"/>
      <c r="R57" s="62" t="s">
        <v>95</v>
      </c>
      <c r="S57" s="62"/>
      <c r="T57" s="62"/>
      <c r="U57" s="62"/>
      <c r="V57" s="62"/>
      <c r="W57" s="62"/>
      <c r="X57" s="62"/>
    </row>
    <row r="58" spans="2:53">
      <c r="C58" s="61" t="s">
        <v>96</v>
      </c>
      <c r="D58" s="61"/>
      <c r="E58" s="61"/>
      <c r="F58" s="61"/>
      <c r="G58" s="61" t="s">
        <v>97</v>
      </c>
      <c r="H58" s="61"/>
      <c r="I58" s="61"/>
      <c r="J58" s="61"/>
      <c r="K58" s="61"/>
      <c r="L58" s="61"/>
      <c r="M58" s="61"/>
      <c r="N58" s="61" t="s">
        <v>94</v>
      </c>
      <c r="O58" s="61"/>
      <c r="P58" s="61"/>
      <c r="Q58" s="61"/>
      <c r="R58" s="62" t="s">
        <v>98</v>
      </c>
      <c r="S58" s="62"/>
      <c r="T58" s="62"/>
      <c r="U58" s="62"/>
      <c r="V58" s="62"/>
      <c r="W58" s="62"/>
      <c r="X58" s="62"/>
    </row>
    <row r="59" spans="2:53">
      <c r="B59" s="4"/>
    </row>
  </sheetData>
  <sheetProtection sheet="1" objects="1" scenarios="1" selectLockedCells="1" selectUnlockedCells="1"/>
  <mergeCells count="234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AC36:AE36"/>
    <mergeCell ref="AF36:AH36"/>
    <mergeCell ref="AI36:AK36"/>
    <mergeCell ref="AF37:AH37"/>
    <mergeCell ref="AI37:AK37"/>
    <mergeCell ref="AC37:AE37"/>
    <mergeCell ref="AC34:AE34"/>
    <mergeCell ref="AF34:AH34"/>
    <mergeCell ref="AI34:AK34"/>
    <mergeCell ref="C37:E37"/>
    <mergeCell ref="F37:I37"/>
    <mergeCell ref="J37:M37"/>
    <mergeCell ref="N37:O37"/>
    <mergeCell ref="P37:R37"/>
    <mergeCell ref="C36:E36"/>
    <mergeCell ref="F36:I36"/>
    <mergeCell ref="J36:M36"/>
    <mergeCell ref="N36:O36"/>
    <mergeCell ref="P36:R36"/>
    <mergeCell ref="AB42:AE42"/>
    <mergeCell ref="B43:C43"/>
    <mergeCell ref="D43:M43"/>
    <mergeCell ref="N43:P43"/>
    <mergeCell ref="Q43:S43"/>
    <mergeCell ref="T43:W43"/>
    <mergeCell ref="X43:AA43"/>
    <mergeCell ref="AB43:AE43"/>
    <mergeCell ref="N41:S41"/>
    <mergeCell ref="B42:C42"/>
    <mergeCell ref="D42:M42"/>
    <mergeCell ref="N42:P42"/>
    <mergeCell ref="Q42:S42"/>
    <mergeCell ref="T42:W42"/>
    <mergeCell ref="X42:AA42"/>
    <mergeCell ref="B45:C45"/>
    <mergeCell ref="D45:M45"/>
    <mergeCell ref="N45:P45"/>
    <mergeCell ref="Q45:S45"/>
    <mergeCell ref="T45:W45"/>
    <mergeCell ref="X45:AA45"/>
    <mergeCell ref="AB45:AE45"/>
    <mergeCell ref="B44:C44"/>
    <mergeCell ref="D44:M44"/>
    <mergeCell ref="N44:P44"/>
    <mergeCell ref="Q44:S44"/>
    <mergeCell ref="T44:W44"/>
    <mergeCell ref="X44:AA44"/>
    <mergeCell ref="AB44:AE44"/>
    <mergeCell ref="AK52:AO52"/>
    <mergeCell ref="AP52:BA52"/>
    <mergeCell ref="K49:BA49"/>
    <mergeCell ref="K50:BA50"/>
    <mergeCell ref="K51:R51"/>
    <mergeCell ref="S51:W51"/>
    <mergeCell ref="X51:AB51"/>
    <mergeCell ref="AC51:AJ51"/>
    <mergeCell ref="AK51:AO51"/>
    <mergeCell ref="B49:J49"/>
    <mergeCell ref="B50:J50"/>
    <mergeCell ref="B51:J51"/>
    <mergeCell ref="B52:J52"/>
    <mergeCell ref="C58:F58"/>
    <mergeCell ref="G58:M58"/>
    <mergeCell ref="N58:Q58"/>
    <mergeCell ref="R58:X58"/>
    <mergeCell ref="AP53:BA53"/>
    <mergeCell ref="B57:F57"/>
    <mergeCell ref="G57:M57"/>
    <mergeCell ref="N57:Q57"/>
    <mergeCell ref="R57:X57"/>
    <mergeCell ref="K53:R53"/>
    <mergeCell ref="S53:W53"/>
    <mergeCell ref="X53:AB53"/>
    <mergeCell ref="AC53:AJ53"/>
    <mergeCell ref="AK53:AO53"/>
    <mergeCell ref="B53:J53"/>
    <mergeCell ref="AP51:BA51"/>
    <mergeCell ref="K52:R52"/>
    <mergeCell ref="S52:W52"/>
    <mergeCell ref="X52:AB52"/>
    <mergeCell ref="AC52:AJ52"/>
  </mergeCells>
  <phoneticPr fontId="4"/>
  <conditionalFormatting sqref="T11:X11">
    <cfRule type="containsBlanks" dxfId="11" priority="6">
      <formula>LEN(TRIM(T11))=0</formula>
    </cfRule>
  </conditionalFormatting>
  <conditionalFormatting sqref="F2:X7 AG2:AX6 AG7:AM8 AS7:AX8 AG9:AX10 T11:X12">
    <cfRule type="containsBlanks" dxfId="10" priority="5">
      <formula>LEN(TRIM(F2))=0</formula>
    </cfRule>
  </conditionalFormatting>
  <conditionalFormatting sqref="C17:M36 P17:R36 AF35:AH37">
    <cfRule type="containsBlanks" dxfId="9" priority="4">
      <formula>LEN(TRIM(C17))=0</formula>
    </cfRule>
  </conditionalFormatting>
  <conditionalFormatting sqref="X43:AA45 D43:S45">
    <cfRule type="containsBlanks" dxfId="8" priority="3">
      <formula>LEN(TRIM(D43))=0</formula>
    </cfRule>
  </conditionalFormatting>
  <conditionalFormatting sqref="G57:M58 R57:X58">
    <cfRule type="containsBlanks" dxfId="7" priority="2">
      <formula>LEN(TRIM(G57))=0</formula>
    </cfRule>
  </conditionalFormatting>
  <conditionalFormatting sqref="K49:BA50 K52:BA53">
    <cfRule type="containsBlanks" dxfId="6" priority="1">
      <formula>LEN(TRIM(K49))=0</formula>
    </cfRule>
  </conditionalFormatting>
  <dataValidations count="2">
    <dataValidation type="list" allowBlank="1" showInputMessage="1" showErrorMessage="1" sqref="T11:X11" xr:uid="{4F09359B-CB93-4640-B951-9E7494DB091F}">
      <formula1>"税抜き,税込み"</formula1>
    </dataValidation>
    <dataValidation type="list" allowBlank="1" showInputMessage="1" showErrorMessage="1" sqref="P17:R36" xr:uid="{B5222895-29A4-450E-ADED-29AF66D689CE}">
      <formula1>$U$30:$U$32</formula1>
    </dataValidation>
  </dataValidations>
  <hyperlinks>
    <hyperlink ref="AP53" r:id="rId1" xr:uid="{B08B8162-0A61-41C0-A352-0EFB2A640A55}"/>
    <hyperlink ref="AP52" r:id="rId2" xr:uid="{821F4E3E-1445-4674-87AC-C4EAF460884F}"/>
  </hyperlinks>
  <pageMargins left="0.7" right="0.7" top="0.75" bottom="0.75" header="0.3" footer="0.3"/>
  <pageSetup paperSize="9" scale="88" orientation="landscape" r:id="rId3"/>
  <rowBreaks count="1" manualBreakCount="1">
    <brk id="38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F59"/>
  <sheetViews>
    <sheetView tabSelected="1" view="pageBreakPreview" zoomScaleSheetLayoutView="100" workbookViewId="0"/>
  </sheetViews>
  <sheetFormatPr defaultColWidth="9" defaultRowHeight="18.75"/>
  <cols>
    <col min="1" max="1" width="2.625" style="2" customWidth="1"/>
    <col min="2" max="2" width="2.625" style="3" customWidth="1"/>
    <col min="3" max="26" width="2.625" style="2" customWidth="1"/>
    <col min="27" max="27" width="4" style="2" customWidth="1"/>
    <col min="28" max="28" width="6.875" style="2" customWidth="1"/>
    <col min="29" max="30" width="2.625" style="2" customWidth="1"/>
    <col min="31" max="31" width="4.75" style="2" customWidth="1"/>
    <col min="32" max="34" width="2.625" style="2" customWidth="1"/>
    <col min="35" max="35" width="4.375" style="2" customWidth="1"/>
    <col min="36" max="100" width="2.625" style="2" customWidth="1"/>
    <col min="101" max="101" width="9" style="2" customWidth="1"/>
    <col min="102" max="16384" width="9" style="2"/>
  </cols>
  <sheetData>
    <row r="2" spans="2:50">
      <c r="B2" s="89" t="s">
        <v>0</v>
      </c>
      <c r="C2" s="109"/>
      <c r="D2" s="109"/>
      <c r="E2" s="90"/>
      <c r="F2" s="173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  <c r="AA2" s="61" t="s">
        <v>2</v>
      </c>
      <c r="AB2" s="61"/>
      <c r="AC2" s="61"/>
      <c r="AD2" s="61"/>
      <c r="AE2" s="61"/>
      <c r="AF2" s="61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</row>
    <row r="3" spans="2:50">
      <c r="B3" s="89" t="s">
        <v>4</v>
      </c>
      <c r="C3" s="109"/>
      <c r="D3" s="109"/>
      <c r="E3" s="90"/>
      <c r="F3" s="173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5"/>
      <c r="AA3" s="61" t="s">
        <v>6</v>
      </c>
      <c r="AB3" s="61"/>
      <c r="AC3" s="61"/>
      <c r="AD3" s="61"/>
      <c r="AE3" s="61" t="s">
        <v>7</v>
      </c>
      <c r="AF3" s="6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</row>
    <row r="4" spans="2:50">
      <c r="B4" s="89" t="s">
        <v>9</v>
      </c>
      <c r="C4" s="109"/>
      <c r="D4" s="109"/>
      <c r="E4" s="90"/>
      <c r="F4" s="177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AA4" s="61"/>
      <c r="AB4" s="61"/>
      <c r="AC4" s="61"/>
      <c r="AD4" s="61"/>
      <c r="AE4" s="61" t="s">
        <v>10</v>
      </c>
      <c r="AF4" s="61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2:50">
      <c r="B5" s="89" t="s">
        <v>7</v>
      </c>
      <c r="C5" s="109"/>
      <c r="D5" s="109"/>
      <c r="E5" s="90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AA5" s="61" t="s">
        <v>12</v>
      </c>
      <c r="AB5" s="61"/>
      <c r="AC5" s="61"/>
      <c r="AD5" s="61"/>
      <c r="AE5" s="61" t="s">
        <v>13</v>
      </c>
      <c r="AF5" s="6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</row>
    <row r="6" spans="2:50">
      <c r="B6" s="89" t="s">
        <v>15</v>
      </c>
      <c r="C6" s="109"/>
      <c r="D6" s="109"/>
      <c r="E6" s="90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AA6" s="61"/>
      <c r="AB6" s="61"/>
      <c r="AC6" s="61"/>
      <c r="AD6" s="61"/>
      <c r="AE6" s="61" t="s">
        <v>10</v>
      </c>
      <c r="AF6" s="61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</row>
    <row r="7" spans="2:50">
      <c r="B7" s="61" t="s">
        <v>18</v>
      </c>
      <c r="C7" s="61"/>
      <c r="D7" s="61"/>
      <c r="E7" s="6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AA7" s="61" t="s">
        <v>20</v>
      </c>
      <c r="AB7" s="61"/>
      <c r="AC7" s="61"/>
      <c r="AD7" s="61"/>
      <c r="AE7" s="61"/>
      <c r="AF7" s="185"/>
      <c r="AG7" s="92"/>
      <c r="AH7" s="92"/>
      <c r="AI7" s="92"/>
      <c r="AJ7" s="92"/>
      <c r="AK7" s="92"/>
      <c r="AL7" s="92"/>
      <c r="AM7" s="93"/>
      <c r="AN7" s="89" t="s">
        <v>22</v>
      </c>
      <c r="AO7" s="109"/>
      <c r="AP7" s="109"/>
      <c r="AQ7" s="109"/>
      <c r="AR7" s="90"/>
      <c r="AS7" s="173"/>
      <c r="AT7" s="174"/>
      <c r="AU7" s="174"/>
      <c r="AV7" s="174"/>
      <c r="AW7" s="174"/>
      <c r="AX7" s="175"/>
    </row>
    <row r="8" spans="2:50">
      <c r="B8" s="2"/>
      <c r="AA8" s="61" t="s">
        <v>24</v>
      </c>
      <c r="AB8" s="61"/>
      <c r="AC8" s="61"/>
      <c r="AD8" s="61"/>
      <c r="AE8" s="61"/>
      <c r="AF8" s="185"/>
      <c r="AG8" s="92"/>
      <c r="AH8" s="92"/>
      <c r="AI8" s="92"/>
      <c r="AJ8" s="92"/>
      <c r="AK8" s="92"/>
      <c r="AL8" s="92"/>
      <c r="AM8" s="93"/>
      <c r="AN8" s="89" t="s">
        <v>26</v>
      </c>
      <c r="AO8" s="109"/>
      <c r="AP8" s="109"/>
      <c r="AQ8" s="109"/>
      <c r="AR8" s="90"/>
      <c r="AS8" s="173"/>
      <c r="AT8" s="174"/>
      <c r="AU8" s="174"/>
      <c r="AV8" s="174"/>
      <c r="AW8" s="174"/>
      <c r="AX8" s="175"/>
    </row>
    <row r="9" spans="2:50">
      <c r="AA9" s="61" t="s">
        <v>28</v>
      </c>
      <c r="AB9" s="61"/>
      <c r="AC9" s="61"/>
      <c r="AD9" s="61"/>
      <c r="AE9" s="61"/>
      <c r="AF9" s="185"/>
      <c r="AG9" s="93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</row>
    <row r="10" spans="2:50">
      <c r="AA10" s="61" t="s">
        <v>30</v>
      </c>
      <c r="AB10" s="61"/>
      <c r="AC10" s="61"/>
      <c r="AD10" s="61"/>
      <c r="AE10" s="61"/>
      <c r="AF10" s="185"/>
      <c r="AG10" s="175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</row>
    <row r="11" spans="2:50">
      <c r="B11" s="169" t="s">
        <v>32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 t="s">
        <v>33</v>
      </c>
      <c r="U11" s="170"/>
      <c r="V11" s="170"/>
      <c r="W11" s="170"/>
      <c r="X11" s="170"/>
    </row>
    <row r="12" spans="2:50">
      <c r="B12" s="171" t="s">
        <v>34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2"/>
      <c r="V12" s="172"/>
      <c r="W12" s="172"/>
      <c r="X12" s="172"/>
      <c r="Z12" s="4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4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64" t="s">
        <v>36</v>
      </c>
      <c r="D16" s="165"/>
      <c r="E16" s="166"/>
      <c r="F16" s="165" t="s">
        <v>37</v>
      </c>
      <c r="G16" s="165"/>
      <c r="H16" s="165"/>
      <c r="I16" s="166"/>
      <c r="J16" s="165" t="s">
        <v>38</v>
      </c>
      <c r="K16" s="165"/>
      <c r="L16" s="165"/>
      <c r="M16" s="166"/>
      <c r="N16" s="72" t="s">
        <v>39</v>
      </c>
      <c r="O16" s="88"/>
      <c r="P16" s="72" t="s">
        <v>40</v>
      </c>
      <c r="Q16" s="73"/>
      <c r="R16" s="74"/>
    </row>
    <row r="17" spans="2:29">
      <c r="B17" s="6">
        <v>1</v>
      </c>
      <c r="C17" s="147"/>
      <c r="D17" s="148"/>
      <c r="E17" s="149"/>
      <c r="F17" s="147"/>
      <c r="G17" s="148"/>
      <c r="H17" s="148"/>
      <c r="I17" s="149"/>
      <c r="J17" s="147"/>
      <c r="K17" s="148"/>
      <c r="L17" s="148"/>
      <c r="M17" s="149"/>
      <c r="N17" s="150" t="str">
        <f t="shared" ref="N17:N36" si="0">IF(F17="","",J17-F17+1)</f>
        <v/>
      </c>
      <c r="O17" s="151"/>
      <c r="P17" s="113"/>
      <c r="Q17" s="114"/>
      <c r="R17" s="136"/>
    </row>
    <row r="18" spans="2:29">
      <c r="B18" s="6">
        <v>2</v>
      </c>
      <c r="C18" s="147"/>
      <c r="D18" s="148"/>
      <c r="E18" s="149"/>
      <c r="F18" s="147"/>
      <c r="G18" s="148"/>
      <c r="H18" s="148"/>
      <c r="I18" s="149"/>
      <c r="J18" s="147"/>
      <c r="K18" s="148"/>
      <c r="L18" s="148"/>
      <c r="M18" s="149"/>
      <c r="N18" s="150" t="str">
        <f t="shared" si="0"/>
        <v/>
      </c>
      <c r="O18" s="151"/>
      <c r="P18" s="113"/>
      <c r="Q18" s="114"/>
      <c r="R18" s="136"/>
    </row>
    <row r="19" spans="2:29">
      <c r="B19" s="6">
        <v>3</v>
      </c>
      <c r="C19" s="147"/>
      <c r="D19" s="148"/>
      <c r="E19" s="149"/>
      <c r="F19" s="147"/>
      <c r="G19" s="148"/>
      <c r="H19" s="148"/>
      <c r="I19" s="149"/>
      <c r="J19" s="147"/>
      <c r="K19" s="148"/>
      <c r="L19" s="148"/>
      <c r="M19" s="149"/>
      <c r="N19" s="150" t="str">
        <f t="shared" si="0"/>
        <v/>
      </c>
      <c r="O19" s="151"/>
      <c r="P19" s="113"/>
      <c r="Q19" s="114"/>
      <c r="R19" s="136"/>
    </row>
    <row r="20" spans="2:29">
      <c r="B20" s="6">
        <v>4</v>
      </c>
      <c r="C20" s="147"/>
      <c r="D20" s="148"/>
      <c r="E20" s="149"/>
      <c r="F20" s="147"/>
      <c r="G20" s="148"/>
      <c r="H20" s="148"/>
      <c r="I20" s="149"/>
      <c r="J20" s="147"/>
      <c r="K20" s="148"/>
      <c r="L20" s="148"/>
      <c r="M20" s="149"/>
      <c r="N20" s="150" t="str">
        <f t="shared" si="0"/>
        <v/>
      </c>
      <c r="O20" s="151"/>
      <c r="P20" s="113"/>
      <c r="Q20" s="114"/>
      <c r="R20" s="136"/>
    </row>
    <row r="21" spans="2:29">
      <c r="B21" s="6">
        <v>5</v>
      </c>
      <c r="C21" s="147"/>
      <c r="D21" s="148"/>
      <c r="E21" s="149"/>
      <c r="F21" s="147"/>
      <c r="G21" s="148"/>
      <c r="H21" s="148"/>
      <c r="I21" s="149"/>
      <c r="J21" s="147"/>
      <c r="K21" s="148"/>
      <c r="L21" s="148"/>
      <c r="M21" s="149"/>
      <c r="N21" s="150" t="str">
        <f t="shared" si="0"/>
        <v/>
      </c>
      <c r="O21" s="151"/>
      <c r="P21" s="113"/>
      <c r="Q21" s="114"/>
      <c r="R21" s="136"/>
    </row>
    <row r="22" spans="2:29">
      <c r="B22" s="6">
        <v>6</v>
      </c>
      <c r="C22" s="147"/>
      <c r="D22" s="148"/>
      <c r="E22" s="149"/>
      <c r="F22" s="147"/>
      <c r="G22" s="148"/>
      <c r="H22" s="148"/>
      <c r="I22" s="149"/>
      <c r="J22" s="147"/>
      <c r="K22" s="148"/>
      <c r="L22" s="148"/>
      <c r="M22" s="149"/>
      <c r="N22" s="150" t="str">
        <f t="shared" si="0"/>
        <v/>
      </c>
      <c r="O22" s="151"/>
      <c r="P22" s="113"/>
      <c r="Q22" s="114"/>
      <c r="R22" s="136"/>
    </row>
    <row r="23" spans="2:29">
      <c r="B23" s="6">
        <v>7</v>
      </c>
      <c r="C23" s="147"/>
      <c r="D23" s="148"/>
      <c r="E23" s="149"/>
      <c r="F23" s="147"/>
      <c r="G23" s="148"/>
      <c r="H23" s="148"/>
      <c r="I23" s="149"/>
      <c r="J23" s="147"/>
      <c r="K23" s="148"/>
      <c r="L23" s="148"/>
      <c r="M23" s="149"/>
      <c r="N23" s="150" t="str">
        <f t="shared" si="0"/>
        <v/>
      </c>
      <c r="O23" s="151"/>
      <c r="P23" s="113"/>
      <c r="Q23" s="114"/>
      <c r="R23" s="136"/>
    </row>
    <row r="24" spans="2:29">
      <c r="B24" s="6">
        <v>8</v>
      </c>
      <c r="C24" s="147"/>
      <c r="D24" s="148"/>
      <c r="E24" s="149"/>
      <c r="F24" s="147"/>
      <c r="G24" s="148"/>
      <c r="H24" s="148"/>
      <c r="I24" s="149"/>
      <c r="J24" s="147"/>
      <c r="K24" s="148"/>
      <c r="L24" s="148"/>
      <c r="M24" s="149"/>
      <c r="N24" s="150" t="str">
        <f t="shared" si="0"/>
        <v/>
      </c>
      <c r="O24" s="151"/>
      <c r="P24" s="113"/>
      <c r="Q24" s="114"/>
      <c r="R24" s="136"/>
    </row>
    <row r="25" spans="2:29">
      <c r="B25" s="6">
        <v>9</v>
      </c>
      <c r="C25" s="147"/>
      <c r="D25" s="148"/>
      <c r="E25" s="149"/>
      <c r="F25" s="147"/>
      <c r="G25" s="148"/>
      <c r="H25" s="148"/>
      <c r="I25" s="149"/>
      <c r="J25" s="147"/>
      <c r="K25" s="148"/>
      <c r="L25" s="148"/>
      <c r="M25" s="149"/>
      <c r="N25" s="150" t="str">
        <f t="shared" si="0"/>
        <v/>
      </c>
      <c r="O25" s="151"/>
      <c r="P25" s="113"/>
      <c r="Q25" s="114"/>
      <c r="R25" s="136"/>
    </row>
    <row r="26" spans="2:29">
      <c r="B26" s="6">
        <v>10</v>
      </c>
      <c r="C26" s="147"/>
      <c r="D26" s="148"/>
      <c r="E26" s="149"/>
      <c r="F26" s="147"/>
      <c r="G26" s="148"/>
      <c r="H26" s="148"/>
      <c r="I26" s="149"/>
      <c r="J26" s="147"/>
      <c r="K26" s="148"/>
      <c r="L26" s="148"/>
      <c r="M26" s="149"/>
      <c r="N26" s="150" t="str">
        <f t="shared" si="0"/>
        <v/>
      </c>
      <c r="O26" s="151"/>
      <c r="P26" s="113"/>
      <c r="Q26" s="114"/>
      <c r="R26" s="136"/>
    </row>
    <row r="27" spans="2:29">
      <c r="B27" s="6">
        <v>11</v>
      </c>
      <c r="C27" s="147"/>
      <c r="D27" s="148"/>
      <c r="E27" s="149"/>
      <c r="F27" s="147"/>
      <c r="G27" s="148"/>
      <c r="H27" s="148"/>
      <c r="I27" s="149"/>
      <c r="J27" s="147"/>
      <c r="K27" s="148"/>
      <c r="L27" s="148"/>
      <c r="M27" s="149"/>
      <c r="N27" s="150" t="str">
        <f t="shared" si="0"/>
        <v/>
      </c>
      <c r="O27" s="151"/>
      <c r="P27" s="113"/>
      <c r="Q27" s="114"/>
      <c r="R27" s="136"/>
    </row>
    <row r="28" spans="2:29">
      <c r="B28" s="6">
        <v>12</v>
      </c>
      <c r="C28" s="147"/>
      <c r="D28" s="148"/>
      <c r="E28" s="149"/>
      <c r="F28" s="147"/>
      <c r="G28" s="148"/>
      <c r="H28" s="148"/>
      <c r="I28" s="149"/>
      <c r="J28" s="147"/>
      <c r="K28" s="148"/>
      <c r="L28" s="148"/>
      <c r="M28" s="149"/>
      <c r="N28" s="150" t="str">
        <f t="shared" si="0"/>
        <v/>
      </c>
      <c r="O28" s="151"/>
      <c r="P28" s="113"/>
      <c r="Q28" s="114"/>
      <c r="R28" s="136"/>
    </row>
    <row r="29" spans="2:29">
      <c r="B29" s="6">
        <v>13</v>
      </c>
      <c r="C29" s="147"/>
      <c r="D29" s="148"/>
      <c r="E29" s="149"/>
      <c r="F29" s="147"/>
      <c r="G29" s="148"/>
      <c r="H29" s="148"/>
      <c r="I29" s="149"/>
      <c r="J29" s="147"/>
      <c r="K29" s="148"/>
      <c r="L29" s="148"/>
      <c r="M29" s="149"/>
      <c r="N29" s="150" t="str">
        <f t="shared" si="0"/>
        <v/>
      </c>
      <c r="O29" s="151"/>
      <c r="P29" s="113"/>
      <c r="Q29" s="114"/>
      <c r="R29" s="136"/>
      <c r="U29" s="61" t="s">
        <v>40</v>
      </c>
      <c r="V29" s="61"/>
      <c r="W29" s="61"/>
      <c r="X29" s="61" t="s">
        <v>48</v>
      </c>
      <c r="Y29" s="61"/>
      <c r="Z29" s="61"/>
      <c r="AA29" s="61" t="s">
        <v>49</v>
      </c>
      <c r="AB29" s="61"/>
      <c r="AC29" s="61"/>
    </row>
    <row r="30" spans="2:29">
      <c r="B30" s="6">
        <v>14</v>
      </c>
      <c r="C30" s="147"/>
      <c r="D30" s="148"/>
      <c r="E30" s="149"/>
      <c r="F30" s="147"/>
      <c r="G30" s="148"/>
      <c r="H30" s="148"/>
      <c r="I30" s="149"/>
      <c r="J30" s="147"/>
      <c r="K30" s="148"/>
      <c r="L30" s="148"/>
      <c r="M30" s="149"/>
      <c r="N30" s="150" t="str">
        <f t="shared" si="0"/>
        <v/>
      </c>
      <c r="O30" s="151"/>
      <c r="P30" s="113"/>
      <c r="Q30" s="114"/>
      <c r="R30" s="136"/>
      <c r="U30" s="7" t="s">
        <v>42</v>
      </c>
      <c r="V30" s="7"/>
      <c r="W30" s="7"/>
      <c r="X30" s="163">
        <f>COUNTIF(P17:R36,"脳損傷")</f>
        <v>0</v>
      </c>
      <c r="Y30" s="163"/>
      <c r="Z30" s="163"/>
      <c r="AA30" s="163">
        <f ca="1">SUMIF(P17:R36,"脳損傷",N17:O36)</f>
        <v>0</v>
      </c>
      <c r="AB30" s="163"/>
      <c r="AC30" s="163"/>
    </row>
    <row r="31" spans="2:29">
      <c r="B31" s="6">
        <v>15</v>
      </c>
      <c r="C31" s="147"/>
      <c r="D31" s="148"/>
      <c r="E31" s="149"/>
      <c r="F31" s="147"/>
      <c r="G31" s="148"/>
      <c r="H31" s="148"/>
      <c r="I31" s="149"/>
      <c r="J31" s="147"/>
      <c r="K31" s="148"/>
      <c r="L31" s="148"/>
      <c r="M31" s="149"/>
      <c r="N31" s="150" t="str">
        <f t="shared" si="0"/>
        <v/>
      </c>
      <c r="O31" s="151"/>
      <c r="P31" s="113"/>
      <c r="Q31" s="114"/>
      <c r="R31" s="136"/>
      <c r="U31" s="7" t="s">
        <v>45</v>
      </c>
      <c r="V31" s="7"/>
      <c r="W31" s="7"/>
      <c r="X31" s="163">
        <f>COUNTIF(P17:R36,"脊髄損傷")</f>
        <v>0</v>
      </c>
      <c r="Y31" s="163"/>
      <c r="Z31" s="163"/>
      <c r="AA31" s="163">
        <f ca="1">SUMIF(P17:R36,"脊髄損傷",N17:O36)</f>
        <v>0</v>
      </c>
      <c r="AB31" s="163"/>
      <c r="AC31" s="163"/>
    </row>
    <row r="32" spans="2:29">
      <c r="B32" s="6">
        <v>16</v>
      </c>
      <c r="C32" s="147"/>
      <c r="D32" s="148"/>
      <c r="E32" s="149"/>
      <c r="F32" s="147"/>
      <c r="G32" s="148"/>
      <c r="H32" s="148"/>
      <c r="I32" s="149"/>
      <c r="J32" s="147"/>
      <c r="K32" s="148"/>
      <c r="L32" s="148"/>
      <c r="M32" s="149"/>
      <c r="N32" s="150" t="str">
        <f t="shared" si="0"/>
        <v/>
      </c>
      <c r="O32" s="151"/>
      <c r="P32" s="113"/>
      <c r="Q32" s="114"/>
      <c r="R32" s="136"/>
      <c r="U32" s="7" t="s">
        <v>50</v>
      </c>
      <c r="V32" s="7"/>
      <c r="W32" s="7"/>
      <c r="X32" s="163">
        <f>COUNTIF(P17:R36,"その他")</f>
        <v>0</v>
      </c>
      <c r="Y32" s="163"/>
      <c r="Z32" s="163"/>
      <c r="AA32" s="163">
        <f ca="1">SUMIF(P17:R36,"その他",N17:O36)</f>
        <v>0</v>
      </c>
      <c r="AB32" s="163"/>
      <c r="AC32" s="163"/>
    </row>
    <row r="33" spans="1:58">
      <c r="B33" s="6">
        <v>17</v>
      </c>
      <c r="C33" s="147"/>
      <c r="D33" s="148"/>
      <c r="E33" s="149"/>
      <c r="F33" s="147"/>
      <c r="G33" s="148"/>
      <c r="H33" s="148"/>
      <c r="I33" s="149"/>
      <c r="J33" s="147"/>
      <c r="K33" s="148"/>
      <c r="L33" s="148"/>
      <c r="M33" s="149"/>
      <c r="N33" s="150" t="str">
        <f t="shared" si="0"/>
        <v/>
      </c>
      <c r="O33" s="151"/>
      <c r="P33" s="113"/>
      <c r="Q33" s="114"/>
      <c r="R33" s="136"/>
    </row>
    <row r="34" spans="1:58">
      <c r="B34" s="6">
        <v>18</v>
      </c>
      <c r="C34" s="147"/>
      <c r="D34" s="148"/>
      <c r="E34" s="149"/>
      <c r="F34" s="147"/>
      <c r="G34" s="148"/>
      <c r="H34" s="148"/>
      <c r="I34" s="149"/>
      <c r="J34" s="147"/>
      <c r="K34" s="148"/>
      <c r="L34" s="148"/>
      <c r="M34" s="149"/>
      <c r="N34" s="150" t="str">
        <f t="shared" si="0"/>
        <v/>
      </c>
      <c r="O34" s="151"/>
      <c r="P34" s="113"/>
      <c r="Q34" s="114"/>
      <c r="R34" s="136"/>
      <c r="U34" s="157" t="s">
        <v>51</v>
      </c>
      <c r="V34" s="158"/>
      <c r="W34" s="158"/>
      <c r="X34" s="158"/>
      <c r="Y34" s="158"/>
      <c r="Z34" s="158"/>
      <c r="AA34" s="158"/>
      <c r="AB34" s="159"/>
      <c r="AC34" s="142" t="s">
        <v>52</v>
      </c>
      <c r="AD34" s="143"/>
      <c r="AE34" s="144"/>
      <c r="AF34" s="145">
        <f>SUM(AF35:AH37)</f>
        <v>0</v>
      </c>
      <c r="AG34" s="145"/>
      <c r="AH34" s="145"/>
      <c r="AI34" s="143" t="s">
        <v>53</v>
      </c>
      <c r="AJ34" s="143"/>
      <c r="AK34" s="146"/>
    </row>
    <row r="35" spans="1:58">
      <c r="B35" s="6">
        <v>19</v>
      </c>
      <c r="C35" s="147"/>
      <c r="D35" s="148"/>
      <c r="E35" s="149"/>
      <c r="F35" s="147"/>
      <c r="G35" s="148"/>
      <c r="H35" s="148"/>
      <c r="I35" s="149"/>
      <c r="J35" s="147"/>
      <c r="K35" s="148"/>
      <c r="L35" s="148"/>
      <c r="M35" s="149"/>
      <c r="N35" s="150" t="str">
        <f t="shared" si="0"/>
        <v/>
      </c>
      <c r="O35" s="151"/>
      <c r="P35" s="113"/>
      <c r="Q35" s="114"/>
      <c r="R35" s="136"/>
      <c r="U35" s="160"/>
      <c r="V35" s="161"/>
      <c r="W35" s="161"/>
      <c r="X35" s="161"/>
      <c r="Y35" s="161"/>
      <c r="Z35" s="161"/>
      <c r="AA35" s="161"/>
      <c r="AB35" s="162"/>
      <c r="AC35" s="152" t="s">
        <v>54</v>
      </c>
      <c r="AD35" s="153"/>
      <c r="AE35" s="154"/>
      <c r="AF35" s="155"/>
      <c r="AG35" s="155"/>
      <c r="AH35" s="155"/>
      <c r="AI35" s="153" t="s">
        <v>53</v>
      </c>
      <c r="AJ35" s="153"/>
      <c r="AK35" s="156"/>
    </row>
    <row r="36" spans="1:58">
      <c r="B36" s="8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114"/>
      <c r="AE36" s="115"/>
      <c r="AF36" s="135"/>
      <c r="AG36" s="135"/>
      <c r="AH36" s="135"/>
      <c r="AI36" s="114" t="s">
        <v>53</v>
      </c>
      <c r="AJ36" s="114"/>
      <c r="AK36" s="136"/>
    </row>
    <row r="37" spans="1:58">
      <c r="B37" s="8" t="s">
        <v>56</v>
      </c>
      <c r="C37" s="116">
        <f>COUNTA(C17:E36)</f>
        <v>0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0</v>
      </c>
      <c r="O37" s="120"/>
      <c r="P37" s="119"/>
      <c r="Q37" s="121"/>
      <c r="R37" s="122"/>
      <c r="AC37" s="140" t="s">
        <v>50</v>
      </c>
      <c r="AD37" s="138"/>
      <c r="AE37" s="141"/>
      <c r="AF37" s="137"/>
      <c r="AG37" s="137"/>
      <c r="AH37" s="137"/>
      <c r="AI37" s="138" t="s">
        <v>53</v>
      </c>
      <c r="AJ37" s="138"/>
      <c r="AK37" s="139"/>
    </row>
    <row r="38" spans="1:58">
      <c r="B38" s="9"/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9"/>
      <c r="AE38" s="10"/>
      <c r="AF38" s="9"/>
      <c r="AG38" s="10"/>
      <c r="AH38" s="9"/>
      <c r="AI38" s="10"/>
      <c r="AJ38" s="9"/>
      <c r="AK38" s="10"/>
      <c r="AL38" s="9"/>
      <c r="AM38" s="10"/>
      <c r="AN38" s="9"/>
      <c r="AO38" s="10"/>
      <c r="AP38" s="9"/>
      <c r="AQ38" s="10"/>
      <c r="AR38" s="9"/>
      <c r="AS38" s="10"/>
      <c r="AT38" s="9"/>
      <c r="AU38" s="10"/>
      <c r="AV38" s="9"/>
      <c r="AW38" s="10"/>
      <c r="AX38" s="9"/>
      <c r="AY38" s="10"/>
      <c r="AZ38" s="9"/>
      <c r="BA38" s="10"/>
      <c r="BB38" s="9"/>
      <c r="BC38" s="10"/>
      <c r="BD38" s="9"/>
      <c r="BE38" s="10"/>
      <c r="BF38" s="9"/>
    </row>
    <row r="39" spans="1:58">
      <c r="B39" s="44" t="s">
        <v>57</v>
      </c>
    </row>
    <row r="40" spans="1:58" ht="5.25" customHeight="1">
      <c r="A40" s="10"/>
      <c r="B40" s="10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9"/>
      <c r="AB40" s="10"/>
      <c r="AC40" s="9"/>
      <c r="AD40" s="10"/>
      <c r="AE40" s="9"/>
      <c r="AF40" s="10"/>
      <c r="AG40" s="9"/>
      <c r="AH40" s="10"/>
      <c r="AI40" s="9"/>
      <c r="AJ40" s="10"/>
      <c r="AK40" s="9"/>
      <c r="AL40" s="10"/>
      <c r="AM40" s="9"/>
      <c r="AN40" s="10"/>
    </row>
    <row r="41" spans="1:58">
      <c r="N41" s="89" t="s">
        <v>58</v>
      </c>
      <c r="O41" s="109"/>
      <c r="P41" s="109"/>
      <c r="Q41" s="109"/>
      <c r="R41" s="109"/>
      <c r="S41" s="109"/>
      <c r="T41" s="46"/>
      <c r="U41" s="47"/>
      <c r="V41" s="47"/>
      <c r="W41" s="47"/>
    </row>
    <row r="42" spans="1:58">
      <c r="B42" s="89" t="s">
        <v>59</v>
      </c>
      <c r="C42" s="90"/>
      <c r="D42" s="89" t="s">
        <v>60</v>
      </c>
      <c r="E42" s="109"/>
      <c r="F42" s="109"/>
      <c r="G42" s="109"/>
      <c r="H42" s="109"/>
      <c r="I42" s="109"/>
      <c r="J42" s="109"/>
      <c r="K42" s="109"/>
      <c r="L42" s="109"/>
      <c r="M42" s="90"/>
      <c r="N42" s="106" t="s">
        <v>61</v>
      </c>
      <c r="O42" s="107"/>
      <c r="P42" s="108"/>
      <c r="Q42" s="106" t="s">
        <v>62</v>
      </c>
      <c r="R42" s="107"/>
      <c r="S42" s="108"/>
      <c r="T42" s="110" t="s">
        <v>63</v>
      </c>
      <c r="U42" s="111"/>
      <c r="V42" s="111"/>
      <c r="W42" s="112"/>
      <c r="X42" s="113" t="s">
        <v>64</v>
      </c>
      <c r="Y42" s="114"/>
      <c r="Z42" s="114"/>
      <c r="AA42" s="115"/>
      <c r="AB42" s="106" t="s">
        <v>99</v>
      </c>
      <c r="AC42" s="107"/>
      <c r="AD42" s="107"/>
      <c r="AE42" s="108"/>
    </row>
    <row r="43" spans="1:58">
      <c r="B43" s="89">
        <v>1</v>
      </c>
      <c r="C43" s="90"/>
      <c r="D43" s="91"/>
      <c r="E43" s="92"/>
      <c r="F43" s="92"/>
      <c r="G43" s="92"/>
      <c r="H43" s="92"/>
      <c r="I43" s="92"/>
      <c r="J43" s="92"/>
      <c r="K43" s="92"/>
      <c r="L43" s="92"/>
      <c r="M43" s="93"/>
      <c r="N43" s="94"/>
      <c r="O43" s="95"/>
      <c r="P43" s="96"/>
      <c r="Q43" s="94"/>
      <c r="R43" s="95"/>
      <c r="S43" s="96"/>
      <c r="T43" s="97" t="str">
        <f>IF(Q43="","",Q43)</f>
        <v/>
      </c>
      <c r="U43" s="98"/>
      <c r="V43" s="98"/>
      <c r="W43" s="99"/>
      <c r="X43" s="100"/>
      <c r="Y43" s="101"/>
      <c r="Z43" s="101"/>
      <c r="AA43" s="102"/>
      <c r="AB43" s="179">
        <f>X43</f>
        <v>0</v>
      </c>
      <c r="AC43" s="180"/>
      <c r="AD43" s="180"/>
      <c r="AE43" s="181"/>
    </row>
    <row r="44" spans="1:58">
      <c r="B44" s="89">
        <v>2</v>
      </c>
      <c r="C44" s="90"/>
      <c r="D44" s="91"/>
      <c r="E44" s="92"/>
      <c r="F44" s="92"/>
      <c r="G44" s="92"/>
      <c r="H44" s="92"/>
      <c r="I44" s="92"/>
      <c r="J44" s="92"/>
      <c r="K44" s="92"/>
      <c r="L44" s="92"/>
      <c r="M44" s="93"/>
      <c r="N44" s="94"/>
      <c r="O44" s="95"/>
      <c r="P44" s="96"/>
      <c r="Q44" s="94"/>
      <c r="R44" s="95"/>
      <c r="S44" s="96"/>
      <c r="T44" s="97" t="str">
        <f>IF(Q44="","",Q44)</f>
        <v/>
      </c>
      <c r="U44" s="98"/>
      <c r="V44" s="98"/>
      <c r="W44" s="99"/>
      <c r="X44" s="100"/>
      <c r="Y44" s="101"/>
      <c r="Z44" s="101"/>
      <c r="AA44" s="102"/>
      <c r="AB44" s="182">
        <f>X44</f>
        <v>0</v>
      </c>
      <c r="AC44" s="183"/>
      <c r="AD44" s="183"/>
      <c r="AE44" s="184"/>
    </row>
    <row r="45" spans="1:58" customFormat="1">
      <c r="B45" s="89">
        <v>3</v>
      </c>
      <c r="C45" s="90"/>
      <c r="D45" s="91"/>
      <c r="E45" s="92"/>
      <c r="F45" s="92"/>
      <c r="G45" s="92"/>
      <c r="H45" s="92"/>
      <c r="I45" s="92"/>
      <c r="J45" s="92"/>
      <c r="K45" s="92"/>
      <c r="L45" s="92"/>
      <c r="M45" s="93"/>
      <c r="N45" s="94"/>
      <c r="O45" s="95"/>
      <c r="P45" s="96"/>
      <c r="Q45" s="94"/>
      <c r="R45" s="95"/>
      <c r="S45" s="96"/>
      <c r="T45" s="97" t="str">
        <f>IF(Q45="","",Q45)</f>
        <v/>
      </c>
      <c r="U45" s="98"/>
      <c r="V45" s="98"/>
      <c r="W45" s="99"/>
      <c r="X45" s="100"/>
      <c r="Y45" s="101"/>
      <c r="Z45" s="101"/>
      <c r="AA45" s="102"/>
      <c r="AB45" s="103">
        <f>X45</f>
        <v>0</v>
      </c>
      <c r="AC45" s="104"/>
      <c r="AD45" s="104"/>
      <c r="AE45" s="105"/>
    </row>
    <row r="46" spans="1:58" ht="3.75" customHeight="1"/>
    <row r="47" spans="1:58" s="11" customFormat="1" ht="15" customHeight="1">
      <c r="B47" s="24" t="s">
        <v>67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</row>
    <row r="48" spans="1:58" s="12" customFormat="1" ht="4.5" customHeight="1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</row>
    <row r="49" spans="2:53" s="11" customFormat="1" ht="15" customHeight="1">
      <c r="B49" s="49" t="s">
        <v>68</v>
      </c>
      <c r="C49" s="50"/>
      <c r="D49" s="50"/>
      <c r="E49" s="50"/>
      <c r="F49" s="50"/>
      <c r="G49" s="50"/>
      <c r="H49" s="50"/>
      <c r="I49" s="50"/>
      <c r="J49" s="51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5"/>
    </row>
    <row r="50" spans="2:53" s="11" customFormat="1" ht="15" customHeight="1">
      <c r="B50" s="52" t="s">
        <v>70</v>
      </c>
      <c r="C50" s="53"/>
      <c r="D50" s="53"/>
      <c r="E50" s="53"/>
      <c r="F50" s="53"/>
      <c r="G50" s="53"/>
      <c r="H50" s="53"/>
      <c r="I50" s="53"/>
      <c r="J50" s="54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7"/>
    </row>
    <row r="51" spans="2:53" s="11" customFormat="1" ht="15" customHeight="1">
      <c r="B51" s="55"/>
      <c r="C51" s="56"/>
      <c r="D51" s="56"/>
      <c r="E51" s="56"/>
      <c r="F51" s="56"/>
      <c r="G51" s="56"/>
      <c r="H51" s="56"/>
      <c r="I51" s="56"/>
      <c r="J51" s="57"/>
      <c r="K51" s="73" t="s">
        <v>72</v>
      </c>
      <c r="L51" s="73"/>
      <c r="M51" s="73"/>
      <c r="N51" s="73"/>
      <c r="O51" s="73"/>
      <c r="P51" s="73"/>
      <c r="Q51" s="73"/>
      <c r="R51" s="88"/>
      <c r="S51" s="72" t="s">
        <v>73</v>
      </c>
      <c r="T51" s="73"/>
      <c r="U51" s="73"/>
      <c r="V51" s="73"/>
      <c r="W51" s="88"/>
      <c r="X51" s="72" t="s">
        <v>74</v>
      </c>
      <c r="Y51" s="73"/>
      <c r="Z51" s="73"/>
      <c r="AA51" s="73"/>
      <c r="AB51" s="88"/>
      <c r="AC51" s="72" t="s">
        <v>75</v>
      </c>
      <c r="AD51" s="73"/>
      <c r="AE51" s="73"/>
      <c r="AF51" s="73"/>
      <c r="AG51" s="73"/>
      <c r="AH51" s="73"/>
      <c r="AI51" s="73"/>
      <c r="AJ51" s="88"/>
      <c r="AK51" s="72" t="s">
        <v>76</v>
      </c>
      <c r="AL51" s="73"/>
      <c r="AM51" s="73"/>
      <c r="AN51" s="73"/>
      <c r="AO51" s="88"/>
      <c r="AP51" s="72" t="s">
        <v>77</v>
      </c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4"/>
    </row>
    <row r="52" spans="2:53" s="11" customFormat="1" ht="15" customHeight="1">
      <c r="B52" s="58" t="s">
        <v>78</v>
      </c>
      <c r="C52" s="59"/>
      <c r="D52" s="59"/>
      <c r="E52" s="59"/>
      <c r="F52" s="59"/>
      <c r="G52" s="59"/>
      <c r="H52" s="59"/>
      <c r="I52" s="59"/>
      <c r="J52" s="60"/>
      <c r="K52" s="75"/>
      <c r="L52" s="75"/>
      <c r="M52" s="75"/>
      <c r="N52" s="75"/>
      <c r="O52" s="75"/>
      <c r="P52" s="75"/>
      <c r="Q52" s="75"/>
      <c r="R52" s="76"/>
      <c r="S52" s="77"/>
      <c r="T52" s="75"/>
      <c r="U52" s="75"/>
      <c r="V52" s="75"/>
      <c r="W52" s="76"/>
      <c r="X52" s="77"/>
      <c r="Y52" s="75"/>
      <c r="Z52" s="75"/>
      <c r="AA52" s="75"/>
      <c r="AB52" s="76"/>
      <c r="AC52" s="77"/>
      <c r="AD52" s="75"/>
      <c r="AE52" s="75"/>
      <c r="AF52" s="75"/>
      <c r="AG52" s="75"/>
      <c r="AH52" s="75"/>
      <c r="AI52" s="75"/>
      <c r="AJ52" s="76"/>
      <c r="AK52" s="78"/>
      <c r="AL52" s="79"/>
      <c r="AM52" s="79"/>
      <c r="AN52" s="79"/>
      <c r="AO52" s="80"/>
      <c r="AP52" s="81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3"/>
    </row>
    <row r="53" spans="2:53" s="11" customFormat="1" ht="15" customHeight="1">
      <c r="B53" s="52" t="s">
        <v>85</v>
      </c>
      <c r="C53" s="53"/>
      <c r="D53" s="53"/>
      <c r="E53" s="53"/>
      <c r="F53" s="53"/>
      <c r="G53" s="53"/>
      <c r="H53" s="53"/>
      <c r="I53" s="53"/>
      <c r="J53" s="54"/>
      <c r="K53" s="66"/>
      <c r="L53" s="66"/>
      <c r="M53" s="66"/>
      <c r="N53" s="66"/>
      <c r="O53" s="66"/>
      <c r="P53" s="66"/>
      <c r="Q53" s="66"/>
      <c r="R53" s="67"/>
      <c r="S53" s="68"/>
      <c r="T53" s="66"/>
      <c r="U53" s="66"/>
      <c r="V53" s="66"/>
      <c r="W53" s="67"/>
      <c r="X53" s="68"/>
      <c r="Y53" s="66"/>
      <c r="Z53" s="66"/>
      <c r="AA53" s="66"/>
      <c r="AB53" s="67"/>
      <c r="AC53" s="68"/>
      <c r="AD53" s="66"/>
      <c r="AE53" s="66"/>
      <c r="AF53" s="66"/>
      <c r="AG53" s="66"/>
      <c r="AH53" s="66"/>
      <c r="AI53" s="66"/>
      <c r="AJ53" s="67"/>
      <c r="AK53" s="69"/>
      <c r="AL53" s="70"/>
      <c r="AM53" s="70"/>
      <c r="AN53" s="70"/>
      <c r="AO53" s="71"/>
      <c r="AP53" s="63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5"/>
    </row>
    <row r="54" spans="2:53" ht="4.5" customHeight="1"/>
    <row r="55" spans="2:53">
      <c r="B55" s="44" t="s">
        <v>91</v>
      </c>
      <c r="C55" s="44"/>
      <c r="D55" s="44"/>
      <c r="E55" s="44"/>
      <c r="F55" s="44"/>
    </row>
    <row r="56" spans="2:53" ht="4.5" customHeight="1"/>
    <row r="57" spans="2:53">
      <c r="B57" s="61" t="s">
        <v>100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 t="s">
        <v>101</v>
      </c>
      <c r="O57" s="61"/>
      <c r="P57" s="61"/>
      <c r="Q57" s="61"/>
      <c r="R57" s="62"/>
      <c r="S57" s="62"/>
      <c r="T57" s="62"/>
      <c r="U57" s="62"/>
      <c r="V57" s="62"/>
      <c r="W57" s="62"/>
      <c r="X57" s="62"/>
    </row>
    <row r="58" spans="2:53">
      <c r="C58" s="61" t="s">
        <v>102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 t="s">
        <v>101</v>
      </c>
      <c r="O58" s="61"/>
      <c r="P58" s="61"/>
      <c r="Q58" s="61"/>
      <c r="R58" s="62"/>
      <c r="S58" s="62"/>
      <c r="T58" s="62"/>
      <c r="U58" s="62"/>
      <c r="V58" s="62"/>
      <c r="W58" s="62"/>
      <c r="X58" s="62"/>
    </row>
    <row r="59" spans="2:53">
      <c r="B59" s="4"/>
    </row>
  </sheetData>
  <sheetProtection sheet="1" objects="1" scenarios="1"/>
  <protectedRanges>
    <protectedRange sqref="D43:S45 X43:AA45" name="範囲5"/>
    <protectedRange sqref="G57:M58 R57:X58" name="範囲4_3_1"/>
    <protectedRange sqref="K49:BA50 K52:BA53" name="範囲4_1_1_1"/>
    <protectedRange sqref="C17:M36 P17:R36 AF35:AH37" name="範囲2"/>
    <protectedRange sqref="F2:X7 AG2:AX6 AG7:AM8 AS7:AX8 AG9:AX10 T11:X12" name="範囲1"/>
  </protectedRanges>
  <mergeCells count="234">
    <mergeCell ref="B53:J53"/>
    <mergeCell ref="K53:R53"/>
    <mergeCell ref="S53:W53"/>
    <mergeCell ref="X53:AB53"/>
    <mergeCell ref="AC53:AJ53"/>
    <mergeCell ref="AK53:AO53"/>
    <mergeCell ref="AP53:BA53"/>
    <mergeCell ref="K50:BA50"/>
    <mergeCell ref="B51:J51"/>
    <mergeCell ref="K51:R51"/>
    <mergeCell ref="S51:W51"/>
    <mergeCell ref="X51:AB51"/>
    <mergeCell ref="AC51:AJ51"/>
    <mergeCell ref="AK51:AO51"/>
    <mergeCell ref="AP51:BA51"/>
    <mergeCell ref="B52:J52"/>
    <mergeCell ref="K52:R52"/>
    <mergeCell ref="S52:W52"/>
    <mergeCell ref="X52:AB52"/>
    <mergeCell ref="AC52:AJ52"/>
    <mergeCell ref="AK52:AO52"/>
    <mergeCell ref="AP52:BA5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B42:C42"/>
    <mergeCell ref="D42:M42"/>
    <mergeCell ref="N42:P42"/>
    <mergeCell ref="Q42:S42"/>
    <mergeCell ref="T42:W42"/>
    <mergeCell ref="X42:AA42"/>
    <mergeCell ref="AB42:AE42"/>
    <mergeCell ref="C36:E36"/>
    <mergeCell ref="F36:I36"/>
    <mergeCell ref="J36:M36"/>
    <mergeCell ref="N36:O36"/>
    <mergeCell ref="P36:R36"/>
    <mergeCell ref="AC36:AE36"/>
    <mergeCell ref="AB45:AE45"/>
    <mergeCell ref="D43:M43"/>
    <mergeCell ref="N43:P43"/>
    <mergeCell ref="Q43:S43"/>
    <mergeCell ref="T43:W43"/>
    <mergeCell ref="X43:AA43"/>
    <mergeCell ref="AB43:AE43"/>
    <mergeCell ref="AB44:AE44"/>
    <mergeCell ref="N41:S41"/>
    <mergeCell ref="B43:C43"/>
    <mergeCell ref="B44:C44"/>
    <mergeCell ref="B57:F57"/>
    <mergeCell ref="G57:M57"/>
    <mergeCell ref="N57:Q57"/>
    <mergeCell ref="R57:X57"/>
    <mergeCell ref="C58:F58"/>
    <mergeCell ref="G58:M58"/>
    <mergeCell ref="N58:Q58"/>
    <mergeCell ref="R58:X58"/>
    <mergeCell ref="B45:C45"/>
    <mergeCell ref="D44:M44"/>
    <mergeCell ref="N44:P44"/>
    <mergeCell ref="Q44:S44"/>
    <mergeCell ref="T44:W44"/>
    <mergeCell ref="X44:AA44"/>
    <mergeCell ref="D45:M45"/>
    <mergeCell ref="N45:P45"/>
    <mergeCell ref="Q45:S45"/>
    <mergeCell ref="T45:W45"/>
    <mergeCell ref="X45:AA45"/>
    <mergeCell ref="B49:J49"/>
    <mergeCell ref="K49:BA49"/>
    <mergeCell ref="B50:J50"/>
  </mergeCells>
  <phoneticPr fontId="2"/>
  <conditionalFormatting sqref="T11:X11">
    <cfRule type="containsBlanks" dxfId="5" priority="9">
      <formula>LEN(TRIM(T11))=0</formula>
    </cfRule>
  </conditionalFormatting>
  <conditionalFormatting sqref="F2:X7 AG2:AX6 AG7:AM8 AS7:AX8 AG9:AX10 T11:X12">
    <cfRule type="containsBlanks" dxfId="4" priority="8">
      <formula>LEN(TRIM(F2))=0</formula>
    </cfRule>
  </conditionalFormatting>
  <conditionalFormatting sqref="C17:M36 P17:R36 AF35:AH37">
    <cfRule type="containsBlanks" dxfId="3" priority="7">
      <formula>LEN(TRIM(C17))=0</formula>
    </cfRule>
  </conditionalFormatting>
  <conditionalFormatting sqref="X43:AA45 D43:S45">
    <cfRule type="containsBlanks" dxfId="2" priority="6">
      <formula>LEN(TRIM(D43))=0</formula>
    </cfRule>
  </conditionalFormatting>
  <conditionalFormatting sqref="K49:BA50 K52:BA53">
    <cfRule type="containsBlanks" dxfId="1" priority="2">
      <formula>LEN(TRIM(K49))=0</formula>
    </cfRule>
  </conditionalFormatting>
  <conditionalFormatting sqref="G57:M58 R57:X58">
    <cfRule type="containsBlanks" dxfId="0" priority="1">
      <formula>LEN(TRIM(G57))=0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1D76153E-A147-4AB8-9FE4-1303D51A03A7}">
      <formula1>"税抜き,税込み"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FC39-3F06-4227-9EFA-3E83777C4475}">
  <dimension ref="A1:AQ47"/>
  <sheetViews>
    <sheetView showZeros="0" view="pageBreakPreview" zoomScale="115" zoomScaleNormal="115" zoomScaleSheetLayoutView="115" workbookViewId="0">
      <selection activeCell="AO38" sqref="AO38"/>
    </sheetView>
  </sheetViews>
  <sheetFormatPr defaultColWidth="2.375" defaultRowHeight="18.75" customHeight="1"/>
  <cols>
    <col min="1" max="13" width="2.375" style="11"/>
    <col min="14" max="14" width="2.375" style="11" customWidth="1"/>
    <col min="15" max="16384" width="2.375" style="11"/>
  </cols>
  <sheetData>
    <row r="1" spans="1:43" ht="18.75" customHeight="1">
      <c r="A1" s="186" t="s">
        <v>103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8"/>
      <c r="AF1" s="188"/>
      <c r="AG1" s="188"/>
      <c r="AH1" s="188"/>
      <c r="AI1" s="13"/>
    </row>
    <row r="2" spans="1:43" ht="18.75" customHeight="1">
      <c r="Z2" s="196">
        <f>入力シート!F3</f>
        <v>0</v>
      </c>
      <c r="AA2" s="196"/>
      <c r="AB2" s="196"/>
      <c r="AC2" s="196"/>
      <c r="AD2" s="196"/>
      <c r="AE2" s="196"/>
      <c r="AF2" s="196"/>
      <c r="AG2" s="196"/>
      <c r="AH2" s="196"/>
    </row>
    <row r="3" spans="1:43" ht="18.75" customHeight="1">
      <c r="Z3" s="197">
        <f>入力シート!F4</f>
        <v>0</v>
      </c>
      <c r="AA3" s="197"/>
      <c r="AB3" s="197"/>
      <c r="AC3" s="197"/>
      <c r="AD3" s="197"/>
      <c r="AE3" s="197"/>
      <c r="AF3" s="197"/>
      <c r="AG3" s="197"/>
      <c r="AH3" s="197"/>
    </row>
    <row r="4" spans="1:43" ht="18.75" customHeight="1">
      <c r="Z4" s="14"/>
    </row>
    <row r="5" spans="1:43" ht="18.75" customHeight="1">
      <c r="B5" s="15"/>
      <c r="C5" s="186" t="s">
        <v>104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>
      <c r="B6" s="15"/>
      <c r="C6" s="186" t="s">
        <v>105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6"/>
    </row>
    <row r="7" spans="1:43" ht="18.75" customHeight="1"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43" ht="24.95" customHeight="1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>
      <c r="B9" s="15"/>
      <c r="P9" s="186" t="s">
        <v>106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>
      <c r="B10" s="15"/>
      <c r="Q10" s="18"/>
      <c r="R10" s="18"/>
      <c r="S10" s="18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>
      <c r="B11" s="15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43" ht="18.75" customHeight="1">
      <c r="B13" s="191" t="s">
        <v>107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0"/>
    </row>
    <row r="14" spans="1:43" ht="18.75" customHeight="1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0"/>
    </row>
    <row r="15" spans="1:43" ht="18.7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0"/>
    </row>
    <row r="16" spans="1:43" ht="18.75" customHeight="1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2:34" ht="18.75" customHeight="1">
      <c r="B17" s="192" t="s">
        <v>108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2:34" ht="18.75" customHeight="1">
      <c r="B22" s="193" t="s">
        <v>109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2:34" ht="18.75" customHeight="1">
      <c r="B24" s="195" t="s">
        <v>110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87" t="s">
        <v>111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</row>
    <row r="25" spans="2:34" ht="18.75" customHeight="1">
      <c r="B25" s="194" t="s">
        <v>112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</row>
    <row r="26" spans="2:34" ht="18.75" customHeight="1">
      <c r="B26" s="195" t="s">
        <v>113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87" t="s">
        <v>111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</row>
    <row r="27" spans="2:34" ht="18.75" customHeight="1">
      <c r="B27" s="187" t="s">
        <v>114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2:34" ht="18.75" customHeight="1">
      <c r="B28" s="186" t="s">
        <v>115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8" t="s">
        <v>116</v>
      </c>
      <c r="N28" s="188"/>
      <c r="O28" s="189">
        <f>別紙!M21</f>
        <v>0</v>
      </c>
      <c r="P28" s="189"/>
      <c r="Q28" s="189"/>
      <c r="R28" s="189"/>
      <c r="S28" s="189"/>
      <c r="T28" s="189"/>
      <c r="U28" s="189"/>
      <c r="V28" s="22" t="s">
        <v>117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2:34" ht="18.75" customHeight="1">
      <c r="B29" s="186" t="s">
        <v>118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8" t="s">
        <v>116</v>
      </c>
      <c r="N29" s="188"/>
      <c r="O29" s="189">
        <f>別紙!X21</f>
        <v>0</v>
      </c>
      <c r="P29" s="189"/>
      <c r="Q29" s="189"/>
      <c r="R29" s="189"/>
      <c r="S29" s="189"/>
      <c r="T29" s="189"/>
      <c r="U29" s="189"/>
      <c r="V29" s="22" t="s">
        <v>117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2:34" ht="18.75" customHeight="1">
      <c r="B30" s="186" t="s">
        <v>119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8" t="s">
        <v>116</v>
      </c>
      <c r="N30" s="188"/>
      <c r="O30" s="189">
        <f>別紙!X21</f>
        <v>0</v>
      </c>
      <c r="P30" s="189"/>
      <c r="Q30" s="189"/>
      <c r="R30" s="189"/>
      <c r="S30" s="189"/>
      <c r="T30" s="189"/>
      <c r="U30" s="189"/>
      <c r="V30" s="22" t="s">
        <v>120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2:34" ht="18.75" customHeight="1">
      <c r="B31" s="17" t="s">
        <v>121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39"/>
      <c r="N31" s="39"/>
      <c r="O31" s="48"/>
      <c r="P31" s="48"/>
      <c r="Q31" s="48"/>
      <c r="R31" s="48"/>
      <c r="S31" s="48"/>
      <c r="T31" s="48"/>
      <c r="U31" s="48"/>
      <c r="V31" s="22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2:34" ht="18.75" customHeight="1">
      <c r="B32" s="2" t="s">
        <v>122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6" t="s">
        <v>123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>
      <c r="B34" s="186" t="s">
        <v>124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>
      <c r="B35" s="186" t="s">
        <v>125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>
      <c r="B36" s="186" t="s">
        <v>126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>
      <c r="B40" s="1" t="s">
        <v>127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2:34" ht="18.75" customHeight="1">
      <c r="B46" s="15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7"/>
  <sheetViews>
    <sheetView view="pageBreakPreview" zoomScaleSheetLayoutView="100" workbookViewId="0">
      <selection activeCell="B1" sqref="B1:E1"/>
    </sheetView>
  </sheetViews>
  <sheetFormatPr defaultColWidth="2.375" defaultRowHeight="15" customHeight="1"/>
  <cols>
    <col min="1" max="1" width="3.25" style="11" bestFit="1" customWidth="1"/>
    <col min="2" max="15" width="2.375" style="11"/>
    <col min="16" max="16" width="3.75" style="11" customWidth="1"/>
    <col min="17" max="23" width="2.625" style="11" customWidth="1"/>
    <col min="24" max="26" width="2.375" style="11"/>
    <col min="27" max="27" width="3" style="11" bestFit="1" customWidth="1"/>
    <col min="28" max="28" width="4.375" style="11" customWidth="1"/>
    <col min="29" max="29" width="3.125" style="11" customWidth="1"/>
    <col min="30" max="30" width="2.375" style="11"/>
    <col min="31" max="31" width="0.125" style="11" customWidth="1"/>
    <col min="32" max="16384" width="2.375" style="11"/>
  </cols>
  <sheetData>
    <row r="1" spans="1:54" ht="15" customHeight="1">
      <c r="B1" s="339" t="s">
        <v>128</v>
      </c>
      <c r="C1" s="339"/>
      <c r="D1" s="339"/>
      <c r="E1" s="339"/>
      <c r="F1" s="24"/>
    </row>
    <row r="2" spans="1:54" ht="22.5" customHeight="1">
      <c r="B2" s="340" t="s">
        <v>129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</row>
    <row r="3" spans="1:54" ht="4.5" customHeight="1"/>
    <row r="4" spans="1:54" s="12" customFormat="1" ht="13.5" customHeight="1">
      <c r="B4" s="11" t="s">
        <v>130</v>
      </c>
    </row>
    <row r="5" spans="1:54" s="12" customFormat="1" ht="4.5" customHeight="1">
      <c r="B5" s="11"/>
    </row>
    <row r="6" spans="1:54" ht="13.5" customHeight="1">
      <c r="C6" s="223" t="s">
        <v>131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88"/>
      <c r="X6" s="341" t="s">
        <v>132</v>
      </c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3"/>
      <c r="AJ6" s="72" t="s">
        <v>133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4"/>
    </row>
    <row r="7" spans="1:54" ht="13.5" customHeight="1">
      <c r="C7" s="344" t="s">
        <v>134</v>
      </c>
      <c r="D7" s="345"/>
      <c r="E7" s="345"/>
      <c r="F7" s="345"/>
      <c r="G7" s="345"/>
      <c r="H7" s="345"/>
      <c r="I7" s="345"/>
      <c r="J7" s="345"/>
      <c r="K7" s="345"/>
      <c r="L7" s="346"/>
      <c r="M7" s="347" t="s">
        <v>135</v>
      </c>
      <c r="N7" s="345"/>
      <c r="O7" s="345"/>
      <c r="P7" s="346"/>
      <c r="Q7" s="347" t="s">
        <v>136</v>
      </c>
      <c r="R7" s="345"/>
      <c r="S7" s="345"/>
      <c r="T7" s="345"/>
      <c r="U7" s="345"/>
      <c r="V7" s="345"/>
      <c r="W7" s="346"/>
      <c r="X7" s="348" t="s">
        <v>137</v>
      </c>
      <c r="Y7" s="349"/>
      <c r="Z7" s="349"/>
      <c r="AA7" s="350"/>
      <c r="AB7" s="239" t="s">
        <v>138</v>
      </c>
      <c r="AC7" s="225"/>
      <c r="AD7" s="225"/>
      <c r="AE7" s="238"/>
      <c r="AF7" s="239" t="s">
        <v>139</v>
      </c>
      <c r="AG7" s="225"/>
      <c r="AH7" s="225"/>
      <c r="AI7" s="238"/>
      <c r="AJ7" s="347" t="s">
        <v>63</v>
      </c>
      <c r="AK7" s="345"/>
      <c r="AL7" s="345"/>
      <c r="AM7" s="346"/>
      <c r="AN7" s="351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3"/>
    </row>
    <row r="8" spans="1:54" s="25" customFormat="1" ht="13.5" customHeight="1">
      <c r="C8" s="326" t="s">
        <v>140</v>
      </c>
      <c r="D8" s="327"/>
      <c r="E8" s="327"/>
      <c r="F8" s="327"/>
      <c r="G8" s="327"/>
      <c r="H8" s="327"/>
      <c r="I8" s="327"/>
      <c r="J8" s="327"/>
      <c r="K8" s="327"/>
      <c r="L8" s="328"/>
      <c r="M8" s="329"/>
      <c r="N8" s="330"/>
      <c r="O8" s="330"/>
      <c r="P8" s="331"/>
      <c r="Q8" s="332"/>
      <c r="R8" s="333"/>
      <c r="S8" s="333"/>
      <c r="T8" s="333"/>
      <c r="U8" s="333"/>
      <c r="V8" s="333"/>
      <c r="W8" s="334"/>
      <c r="X8" s="335"/>
      <c r="Y8" s="336"/>
      <c r="Z8" s="336"/>
      <c r="AA8" s="337"/>
      <c r="AB8" s="335"/>
      <c r="AC8" s="336"/>
      <c r="AD8" s="336"/>
      <c r="AE8" s="337"/>
      <c r="AF8" s="314"/>
      <c r="AG8" s="315"/>
      <c r="AH8" s="315"/>
      <c r="AI8" s="316"/>
      <c r="AJ8" s="335"/>
      <c r="AK8" s="336"/>
      <c r="AL8" s="336"/>
      <c r="AM8" s="337"/>
      <c r="AN8" s="198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200"/>
    </row>
    <row r="9" spans="1:54" s="25" customFormat="1" ht="13.5" customHeight="1">
      <c r="C9" s="26"/>
      <c r="D9" s="202" t="s">
        <v>141</v>
      </c>
      <c r="E9" s="202"/>
      <c r="F9" s="202"/>
      <c r="G9" s="202"/>
      <c r="H9" s="202"/>
      <c r="I9" s="202"/>
      <c r="J9" s="202"/>
      <c r="K9" s="202"/>
      <c r="L9" s="298"/>
      <c r="M9" s="299"/>
      <c r="N9" s="300"/>
      <c r="O9" s="300"/>
      <c r="P9" s="301"/>
      <c r="Q9" s="308"/>
      <c r="R9" s="309"/>
      <c r="S9" s="309"/>
      <c r="T9" s="309"/>
      <c r="U9" s="309"/>
      <c r="V9" s="309"/>
      <c r="W9" s="310"/>
      <c r="X9" s="311"/>
      <c r="Y9" s="312"/>
      <c r="Z9" s="312"/>
      <c r="AA9" s="313"/>
      <c r="AB9" s="311"/>
      <c r="AC9" s="312"/>
      <c r="AD9" s="312"/>
      <c r="AE9" s="313"/>
      <c r="AF9" s="317"/>
      <c r="AG9" s="318"/>
      <c r="AH9" s="318"/>
      <c r="AI9" s="319"/>
      <c r="AJ9" s="311"/>
      <c r="AK9" s="312"/>
      <c r="AL9" s="312"/>
      <c r="AM9" s="313"/>
      <c r="AN9" s="201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3"/>
    </row>
    <row r="10" spans="1:54" s="25" customFormat="1" ht="13.5" customHeight="1">
      <c r="A10" s="25">
        <v>1</v>
      </c>
      <c r="C10" s="26"/>
      <c r="D10" s="202" t="str">
        <f>"　　"&amp;IF(ISNA(VLOOKUP(A10,入力シート!$B$43:$AE$45,3,FALSE)),"",VLOOKUP(A10,入力シート!$B$43:$AE$45,3,FALSE))</f>
        <v>　　</v>
      </c>
      <c r="E10" s="202"/>
      <c r="F10" s="202"/>
      <c r="G10" s="202"/>
      <c r="H10" s="202"/>
      <c r="I10" s="202"/>
      <c r="J10" s="202"/>
      <c r="K10" s="202"/>
      <c r="L10" s="298"/>
      <c r="M10" s="299">
        <f>IF(D10="","",IF(ISNA(VLOOKUP(A10,入力シート!$B$43:$AE$45,23,FALSE)),"",VLOOKUP(A10,入力シート!$B$43:$AE$45,23,FALSE)))</f>
        <v>0</v>
      </c>
      <c r="N10" s="300"/>
      <c r="O10" s="300"/>
      <c r="P10" s="301"/>
      <c r="Q10" s="323" t="str">
        <f>IF(M10=0,"","車賃及び雑費")</f>
        <v/>
      </c>
      <c r="R10" s="324"/>
      <c r="S10" s="324"/>
      <c r="T10" s="324"/>
      <c r="U10" s="324"/>
      <c r="V10" s="324"/>
      <c r="W10" s="325"/>
      <c r="X10" s="299">
        <f>IF(D10="","",IF(ISNA(VLOOKUP(A10,入力シート!$B$43:$AE$45,27,FALSE)),"",VLOOKUP(A10,入力シート!$B$43:$AE$45,27,FALSE)))</f>
        <v>0</v>
      </c>
      <c r="Y10" s="300"/>
      <c r="Z10" s="300"/>
      <c r="AA10" s="301"/>
      <c r="AB10" s="299"/>
      <c r="AC10" s="300"/>
      <c r="AD10" s="300"/>
      <c r="AE10" s="301"/>
      <c r="AF10" s="317"/>
      <c r="AG10" s="318"/>
      <c r="AH10" s="318"/>
      <c r="AI10" s="319"/>
      <c r="AJ10" s="302" t="str">
        <f>IF(D10="","",IF(ISNA(VLOOKUP(A10,入力シート!$B$43:$AE$45,19,FALSE)),"",VLOOKUP(A10,入力シート!$B$43:$AE$45,19,FALSE)))</f>
        <v/>
      </c>
      <c r="AK10" s="303"/>
      <c r="AL10" s="303"/>
      <c r="AM10" s="304"/>
      <c r="AN10" s="213" t="str">
        <f>IF(M10=0,"","別紙「短期入所（ショートステイ）の入所計画表（短期入所（ショートステイ）プラン）のとおり」")</f>
        <v/>
      </c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5"/>
    </row>
    <row r="11" spans="1:54" s="25" customFormat="1" ht="13.5" customHeight="1">
      <c r="A11" s="25">
        <v>2</v>
      </c>
      <c r="C11" s="26"/>
      <c r="D11" s="202" t="str">
        <f>"　　"&amp;IF(ISNA(VLOOKUP(A11,入力シート!$B$43:$AE$45,3,FALSE)),"",VLOOKUP(A11,入力シート!$B$43:$AE$45,3,FALSE))</f>
        <v>　　</v>
      </c>
      <c r="E11" s="202"/>
      <c r="F11" s="202"/>
      <c r="G11" s="202"/>
      <c r="H11" s="202"/>
      <c r="I11" s="202"/>
      <c r="J11" s="202"/>
      <c r="K11" s="202"/>
      <c r="L11" s="298"/>
      <c r="M11" s="299">
        <f>IF(D11="","",IF(ISNA(VLOOKUP(A11,入力シート!$B$43:$AE$45,23,FALSE)),"",VLOOKUP(A11,入力シート!$B$43:$AE$45,23,FALSE)))</f>
        <v>0</v>
      </c>
      <c r="N11" s="300"/>
      <c r="O11" s="300"/>
      <c r="P11" s="301"/>
      <c r="Q11" s="323" t="str">
        <f t="shared" ref="Q11:Q12" si="0">IF(M11=0,"","車賃及び雑費")</f>
        <v/>
      </c>
      <c r="R11" s="324"/>
      <c r="S11" s="324"/>
      <c r="T11" s="324"/>
      <c r="U11" s="324"/>
      <c r="V11" s="324"/>
      <c r="W11" s="325"/>
      <c r="X11" s="299">
        <f>IF(D11="","",IF(ISNA(VLOOKUP(A11,入力シート!$B$43:$AE$45,27,FALSE)),"",VLOOKUP(A11,入力シート!$B$43:$AE$45,27,FALSE)))</f>
        <v>0</v>
      </c>
      <c r="Y11" s="300"/>
      <c r="Z11" s="300"/>
      <c r="AA11" s="301"/>
      <c r="AB11" s="299"/>
      <c r="AC11" s="300"/>
      <c r="AD11" s="300"/>
      <c r="AE11" s="301"/>
      <c r="AF11" s="317"/>
      <c r="AG11" s="318"/>
      <c r="AH11" s="318"/>
      <c r="AI11" s="319"/>
      <c r="AJ11" s="302" t="str">
        <f>IF(D11="","",IF(ISNA(VLOOKUP(A11,入力シート!$B$43:$AE$45,19,FALSE)),"",VLOOKUP(A11,入力シート!$B$43:$AE$45,19,FALSE)))</f>
        <v/>
      </c>
      <c r="AK11" s="303"/>
      <c r="AL11" s="303"/>
      <c r="AM11" s="304"/>
      <c r="AN11" s="213" t="str">
        <f t="shared" ref="AN11:AN12" si="1">IF(M11=0,"","別紙「短期入所（ショートステイ）の入所計画表（短期入所（ショートステイ）プラン）のとおり」")</f>
        <v/>
      </c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5"/>
    </row>
    <row r="12" spans="1:54" s="25" customFormat="1" ht="13.5" customHeight="1">
      <c r="A12" s="25">
        <v>3</v>
      </c>
      <c r="C12" s="26"/>
      <c r="D12" s="202" t="str">
        <f>"　　"&amp;IF(ISNA(VLOOKUP(A12,入力シート!$B$43:$AE$45,3,FALSE)),"",VLOOKUP(A12,入力シート!$B$43:$AE$45,3,FALSE))</f>
        <v>　　</v>
      </c>
      <c r="E12" s="202"/>
      <c r="F12" s="202"/>
      <c r="G12" s="202"/>
      <c r="H12" s="202"/>
      <c r="I12" s="202"/>
      <c r="J12" s="202"/>
      <c r="K12" s="202"/>
      <c r="L12" s="298"/>
      <c r="M12" s="299">
        <f>IF(D12="","",IF(ISNA(VLOOKUP(A12,入力シート!$B$43:$AE$45,23,FALSE)),"",VLOOKUP(A12,入力シート!$B$43:$AE$45,23,FALSE)))</f>
        <v>0</v>
      </c>
      <c r="N12" s="300"/>
      <c r="O12" s="300"/>
      <c r="P12" s="301"/>
      <c r="Q12" s="323" t="str">
        <f t="shared" si="0"/>
        <v/>
      </c>
      <c r="R12" s="324"/>
      <c r="S12" s="324"/>
      <c r="T12" s="324"/>
      <c r="U12" s="324"/>
      <c r="V12" s="324"/>
      <c r="W12" s="325"/>
      <c r="X12" s="299">
        <f>IF(D12="","",IF(ISNA(VLOOKUP(A12,入力シート!$B$43:$AE$45,27,FALSE)),"",VLOOKUP(A12,入力シート!$B$43:$AE$45,27,FALSE)))</f>
        <v>0</v>
      </c>
      <c r="Y12" s="300"/>
      <c r="Z12" s="300"/>
      <c r="AA12" s="301"/>
      <c r="AB12" s="299"/>
      <c r="AC12" s="300"/>
      <c r="AD12" s="300"/>
      <c r="AE12" s="301"/>
      <c r="AF12" s="317"/>
      <c r="AG12" s="318"/>
      <c r="AH12" s="318"/>
      <c r="AI12" s="319"/>
      <c r="AJ12" s="302" t="str">
        <f>IF(D12="","",IF(ISNA(VLOOKUP(A12,入力シート!$B$43:$AE$45,19,FALSE)),"",VLOOKUP(A12,入力シート!$B$43:$AE$45,19,FALSE)))</f>
        <v/>
      </c>
      <c r="AK12" s="303"/>
      <c r="AL12" s="303"/>
      <c r="AM12" s="304"/>
      <c r="AN12" s="213" t="str">
        <f t="shared" si="1"/>
        <v/>
      </c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</row>
    <row r="13" spans="1:54" s="25" customFormat="1" ht="13.5" customHeight="1">
      <c r="A13" s="25">
        <v>4</v>
      </c>
      <c r="C13" s="26"/>
      <c r="D13" s="202"/>
      <c r="E13" s="202"/>
      <c r="F13" s="202"/>
      <c r="G13" s="202"/>
      <c r="H13" s="202"/>
      <c r="I13" s="202"/>
      <c r="J13" s="202"/>
      <c r="K13" s="202"/>
      <c r="L13" s="298"/>
      <c r="M13" s="299"/>
      <c r="N13" s="300"/>
      <c r="O13" s="300"/>
      <c r="P13" s="301"/>
      <c r="Q13" s="323"/>
      <c r="R13" s="324"/>
      <c r="S13" s="324"/>
      <c r="T13" s="324"/>
      <c r="U13" s="324"/>
      <c r="V13" s="324"/>
      <c r="W13" s="325"/>
      <c r="X13" s="299"/>
      <c r="Y13" s="300"/>
      <c r="Z13" s="300"/>
      <c r="AA13" s="301"/>
      <c r="AB13" s="299"/>
      <c r="AC13" s="300"/>
      <c r="AD13" s="300"/>
      <c r="AE13" s="301"/>
      <c r="AF13" s="317"/>
      <c r="AG13" s="318"/>
      <c r="AH13" s="318"/>
      <c r="AI13" s="319"/>
      <c r="AJ13" s="302"/>
      <c r="AK13" s="303"/>
      <c r="AL13" s="303"/>
      <c r="AM13" s="304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3"/>
    </row>
    <row r="14" spans="1:54" s="25" customFormat="1" ht="13.5" customHeight="1">
      <c r="A14" s="25">
        <v>5</v>
      </c>
      <c r="C14" s="26"/>
      <c r="D14" s="202"/>
      <c r="E14" s="202"/>
      <c r="F14" s="202"/>
      <c r="G14" s="202"/>
      <c r="H14" s="202"/>
      <c r="I14" s="202"/>
      <c r="J14" s="202"/>
      <c r="K14" s="202"/>
      <c r="L14" s="298"/>
      <c r="M14" s="299"/>
      <c r="N14" s="300"/>
      <c r="O14" s="300"/>
      <c r="P14" s="301"/>
      <c r="Q14" s="305"/>
      <c r="R14" s="306"/>
      <c r="S14" s="306"/>
      <c r="T14" s="306"/>
      <c r="U14" s="306"/>
      <c r="V14" s="306"/>
      <c r="W14" s="307"/>
      <c r="X14" s="299"/>
      <c r="Y14" s="300"/>
      <c r="Z14" s="300"/>
      <c r="AA14" s="301"/>
      <c r="AB14" s="299"/>
      <c r="AC14" s="300"/>
      <c r="AD14" s="300"/>
      <c r="AE14" s="301"/>
      <c r="AF14" s="317"/>
      <c r="AG14" s="318"/>
      <c r="AH14" s="318"/>
      <c r="AI14" s="319"/>
      <c r="AJ14" s="302"/>
      <c r="AK14" s="303"/>
      <c r="AL14" s="303"/>
      <c r="AM14" s="304"/>
      <c r="AN14" s="201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3"/>
    </row>
    <row r="15" spans="1:54" s="25" customFormat="1" ht="13.5" customHeight="1">
      <c r="A15" s="25">
        <v>6</v>
      </c>
      <c r="C15" s="26"/>
      <c r="D15" s="202"/>
      <c r="E15" s="202"/>
      <c r="F15" s="202"/>
      <c r="G15" s="202"/>
      <c r="H15" s="202"/>
      <c r="I15" s="202"/>
      <c r="J15" s="202"/>
      <c r="K15" s="202"/>
      <c r="L15" s="298"/>
      <c r="M15" s="299"/>
      <c r="N15" s="300"/>
      <c r="O15" s="300"/>
      <c r="P15" s="301"/>
      <c r="Q15" s="305"/>
      <c r="R15" s="306"/>
      <c r="S15" s="306"/>
      <c r="T15" s="306"/>
      <c r="U15" s="306"/>
      <c r="V15" s="306"/>
      <c r="W15" s="307"/>
      <c r="X15" s="299"/>
      <c r="Y15" s="300"/>
      <c r="Z15" s="300"/>
      <c r="AA15" s="301"/>
      <c r="AB15" s="299"/>
      <c r="AC15" s="300"/>
      <c r="AD15" s="300"/>
      <c r="AE15" s="301"/>
      <c r="AF15" s="317"/>
      <c r="AG15" s="318"/>
      <c r="AH15" s="318"/>
      <c r="AI15" s="319"/>
      <c r="AJ15" s="302"/>
      <c r="AK15" s="303"/>
      <c r="AL15" s="303"/>
      <c r="AM15" s="304"/>
      <c r="AN15" s="201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3"/>
    </row>
    <row r="16" spans="1:54" s="25" customFormat="1" ht="13.5" customHeight="1">
      <c r="A16" s="25">
        <v>7</v>
      </c>
      <c r="C16" s="26"/>
      <c r="D16" s="202"/>
      <c r="E16" s="202"/>
      <c r="F16" s="202"/>
      <c r="G16" s="202"/>
      <c r="H16" s="202"/>
      <c r="I16" s="202"/>
      <c r="J16" s="202"/>
      <c r="K16" s="202"/>
      <c r="L16" s="298"/>
      <c r="M16" s="299"/>
      <c r="N16" s="300"/>
      <c r="O16" s="300"/>
      <c r="P16" s="301"/>
      <c r="Q16" s="308"/>
      <c r="R16" s="309"/>
      <c r="S16" s="309"/>
      <c r="T16" s="309"/>
      <c r="U16" s="309"/>
      <c r="V16" s="309"/>
      <c r="W16" s="310"/>
      <c r="X16" s="299"/>
      <c r="Y16" s="300"/>
      <c r="Z16" s="300"/>
      <c r="AA16" s="301"/>
      <c r="AB16" s="311"/>
      <c r="AC16" s="312"/>
      <c r="AD16" s="312"/>
      <c r="AE16" s="313"/>
      <c r="AF16" s="317"/>
      <c r="AG16" s="318"/>
      <c r="AH16" s="318"/>
      <c r="AI16" s="319"/>
      <c r="AJ16" s="302"/>
      <c r="AK16" s="303"/>
      <c r="AL16" s="303"/>
      <c r="AM16" s="304"/>
      <c r="AN16" s="201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3"/>
    </row>
    <row r="17" spans="1:54" s="25" customFormat="1" ht="13.5" customHeight="1">
      <c r="A17" s="25">
        <v>8</v>
      </c>
      <c r="C17" s="26"/>
      <c r="D17" s="202"/>
      <c r="E17" s="202"/>
      <c r="F17" s="202"/>
      <c r="G17" s="202"/>
      <c r="H17" s="202"/>
      <c r="I17" s="202"/>
      <c r="J17" s="202"/>
      <c r="K17" s="202"/>
      <c r="L17" s="298"/>
      <c r="M17" s="299"/>
      <c r="N17" s="300"/>
      <c r="O17" s="300"/>
      <c r="P17" s="301"/>
      <c r="Q17" s="305"/>
      <c r="R17" s="306"/>
      <c r="S17" s="306"/>
      <c r="T17" s="306"/>
      <c r="U17" s="306"/>
      <c r="V17" s="306"/>
      <c r="W17" s="307"/>
      <c r="X17" s="299"/>
      <c r="Y17" s="300"/>
      <c r="Z17" s="300"/>
      <c r="AA17" s="301"/>
      <c r="AB17" s="299"/>
      <c r="AC17" s="300"/>
      <c r="AD17" s="300"/>
      <c r="AE17" s="301"/>
      <c r="AF17" s="317"/>
      <c r="AG17" s="318"/>
      <c r="AH17" s="318"/>
      <c r="AI17" s="319"/>
      <c r="AJ17" s="302"/>
      <c r="AK17" s="303"/>
      <c r="AL17" s="303"/>
      <c r="AM17" s="304"/>
      <c r="AN17" s="201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3"/>
    </row>
    <row r="18" spans="1:54" s="25" customFormat="1" ht="13.5" customHeight="1">
      <c r="A18" s="25">
        <v>9</v>
      </c>
      <c r="C18" s="26"/>
      <c r="D18" s="202"/>
      <c r="E18" s="202"/>
      <c r="F18" s="202"/>
      <c r="G18" s="202"/>
      <c r="H18" s="202"/>
      <c r="I18" s="202"/>
      <c r="J18" s="202"/>
      <c r="K18" s="202"/>
      <c r="L18" s="298"/>
      <c r="M18" s="299"/>
      <c r="N18" s="300"/>
      <c r="O18" s="300"/>
      <c r="P18" s="301"/>
      <c r="Q18" s="305"/>
      <c r="R18" s="306"/>
      <c r="S18" s="306"/>
      <c r="T18" s="306"/>
      <c r="U18" s="306"/>
      <c r="V18" s="306"/>
      <c r="W18" s="307"/>
      <c r="X18" s="299"/>
      <c r="Y18" s="300"/>
      <c r="Z18" s="300"/>
      <c r="AA18" s="301"/>
      <c r="AB18" s="299"/>
      <c r="AC18" s="300"/>
      <c r="AD18" s="300"/>
      <c r="AE18" s="301"/>
      <c r="AF18" s="317"/>
      <c r="AG18" s="318"/>
      <c r="AH18" s="318"/>
      <c r="AI18" s="319"/>
      <c r="AJ18" s="302" t="str">
        <f>IF(D18="","",IF(ISNA(VLOOKUP(A18,入力シート!$B$43:$AE$44,16,FALSE)),"",VLOOKUP(A18,入力シート!$B$43:$AE$44,16,FALSE)))</f>
        <v/>
      </c>
      <c r="AK18" s="303"/>
      <c r="AL18" s="303"/>
      <c r="AM18" s="304"/>
      <c r="AN18" s="201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3"/>
    </row>
    <row r="19" spans="1:54" s="25" customFormat="1" ht="13.5" customHeight="1">
      <c r="A19" s="25">
        <v>10</v>
      </c>
      <c r="C19" s="26"/>
      <c r="D19" s="202"/>
      <c r="E19" s="202"/>
      <c r="F19" s="202"/>
      <c r="G19" s="202"/>
      <c r="H19" s="202"/>
      <c r="I19" s="202"/>
      <c r="J19" s="202"/>
      <c r="K19" s="202"/>
      <c r="L19" s="298"/>
      <c r="M19" s="299"/>
      <c r="N19" s="300"/>
      <c r="O19" s="300"/>
      <c r="P19" s="301"/>
      <c r="Q19" s="305"/>
      <c r="R19" s="306"/>
      <c r="S19" s="306"/>
      <c r="T19" s="306"/>
      <c r="U19" s="306"/>
      <c r="V19" s="306"/>
      <c r="W19" s="307"/>
      <c r="X19" s="299"/>
      <c r="Y19" s="300"/>
      <c r="Z19" s="300"/>
      <c r="AA19" s="301"/>
      <c r="AB19" s="299"/>
      <c r="AC19" s="300"/>
      <c r="AD19" s="300"/>
      <c r="AE19" s="301"/>
      <c r="AF19" s="317"/>
      <c r="AG19" s="318"/>
      <c r="AH19" s="318"/>
      <c r="AI19" s="319"/>
      <c r="AJ19" s="302" t="str">
        <f>IF(D19="","",IF(ISNA(VLOOKUP(A19,入力シート!$B$43:$AE$44,16,FALSE)),"",VLOOKUP(A19,入力シート!$B$43:$AE$44,16,FALSE)))</f>
        <v/>
      </c>
      <c r="AK19" s="303"/>
      <c r="AL19" s="303"/>
      <c r="AM19" s="304"/>
      <c r="AN19" s="201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3"/>
    </row>
    <row r="20" spans="1:54" s="25" customFormat="1" ht="13.5" customHeight="1" thickBot="1">
      <c r="A20" s="25">
        <v>11</v>
      </c>
      <c r="C20" s="26"/>
      <c r="D20" s="202"/>
      <c r="E20" s="202"/>
      <c r="F20" s="202"/>
      <c r="G20" s="202"/>
      <c r="H20" s="202"/>
      <c r="I20" s="202"/>
      <c r="J20" s="202"/>
      <c r="K20" s="202"/>
      <c r="L20" s="298"/>
      <c r="M20" s="299"/>
      <c r="N20" s="300"/>
      <c r="O20" s="300"/>
      <c r="P20" s="301"/>
      <c r="Q20" s="308"/>
      <c r="R20" s="309"/>
      <c r="S20" s="309"/>
      <c r="T20" s="309"/>
      <c r="U20" s="309"/>
      <c r="V20" s="309"/>
      <c r="W20" s="310"/>
      <c r="X20" s="299"/>
      <c r="Y20" s="300"/>
      <c r="Z20" s="300"/>
      <c r="AA20" s="301"/>
      <c r="AB20" s="311"/>
      <c r="AC20" s="312"/>
      <c r="AD20" s="312"/>
      <c r="AE20" s="313"/>
      <c r="AF20" s="320"/>
      <c r="AG20" s="321"/>
      <c r="AH20" s="321"/>
      <c r="AI20" s="322"/>
      <c r="AJ20" s="311"/>
      <c r="AK20" s="312"/>
      <c r="AL20" s="312"/>
      <c r="AM20" s="313"/>
      <c r="AN20" s="204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6"/>
    </row>
    <row r="21" spans="1:54" s="25" customFormat="1" ht="13.5" customHeight="1" thickTop="1" thickBot="1">
      <c r="C21" s="279" t="s">
        <v>142</v>
      </c>
      <c r="D21" s="280"/>
      <c r="E21" s="280"/>
      <c r="F21" s="280"/>
      <c r="G21" s="280"/>
      <c r="H21" s="280"/>
      <c r="I21" s="280"/>
      <c r="J21" s="280"/>
      <c r="K21" s="280"/>
      <c r="L21" s="281"/>
      <c r="M21" s="282">
        <f>SUM(M8:P20)</f>
        <v>0</v>
      </c>
      <c r="N21" s="283"/>
      <c r="O21" s="283"/>
      <c r="P21" s="284"/>
      <c r="Q21" s="285"/>
      <c r="R21" s="286"/>
      <c r="S21" s="286"/>
      <c r="T21" s="286"/>
      <c r="U21" s="286"/>
      <c r="V21" s="286"/>
      <c r="W21" s="287"/>
      <c r="X21" s="288">
        <f>SUM(X8:AA20)</f>
        <v>0</v>
      </c>
      <c r="Y21" s="289"/>
      <c r="Z21" s="289"/>
      <c r="AA21" s="290"/>
      <c r="AB21" s="291">
        <f>M21-X21</f>
        <v>0</v>
      </c>
      <c r="AC21" s="292"/>
      <c r="AD21" s="292"/>
      <c r="AE21" s="293"/>
      <c r="AF21" s="291">
        <f>入力シート!T12</f>
        <v>0</v>
      </c>
      <c r="AG21" s="292"/>
      <c r="AH21" s="292"/>
      <c r="AI21" s="293"/>
      <c r="AJ21" s="294"/>
      <c r="AK21" s="295"/>
      <c r="AL21" s="295"/>
      <c r="AM21" s="296"/>
      <c r="AN21" s="207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9"/>
    </row>
    <row r="22" spans="1:54" s="25" customFormat="1" ht="4.5" customHeight="1">
      <c r="C22" s="27"/>
      <c r="D22" s="27"/>
      <c r="E22" s="27"/>
      <c r="F22" s="27"/>
      <c r="G22" s="27"/>
      <c r="H22" s="27"/>
      <c r="I22" s="27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4" s="12" customFormat="1" ht="15" customHeight="1">
      <c r="B23" s="11" t="s">
        <v>143</v>
      </c>
    </row>
    <row r="24" spans="1:54" s="12" customFormat="1" ht="4.5" customHeight="1">
      <c r="B24" s="11"/>
    </row>
    <row r="25" spans="1:54" ht="15" customHeight="1">
      <c r="C25" s="297" t="s">
        <v>144</v>
      </c>
      <c r="D25" s="165"/>
      <c r="E25" s="165"/>
      <c r="F25" s="165"/>
      <c r="G25" s="165"/>
      <c r="H25" s="165"/>
      <c r="I25" s="165"/>
      <c r="J25" s="165"/>
      <c r="K25" s="165"/>
      <c r="L25" s="166"/>
      <c r="M25" s="72" t="s">
        <v>145</v>
      </c>
      <c r="N25" s="73"/>
      <c r="O25" s="73"/>
      <c r="P25" s="73"/>
      <c r="Q25" s="73"/>
      <c r="R25" s="73"/>
      <c r="S25" s="73"/>
      <c r="T25" s="73"/>
      <c r="U25" s="73"/>
      <c r="V25" s="73"/>
      <c r="W25" s="88"/>
      <c r="X25" s="72" t="s">
        <v>146</v>
      </c>
      <c r="Y25" s="73"/>
      <c r="Z25" s="73"/>
      <c r="AA25" s="73"/>
      <c r="AB25" s="73"/>
      <c r="AC25" s="73"/>
      <c r="AD25" s="73"/>
      <c r="AE25" s="73"/>
      <c r="AF25" s="73"/>
      <c r="AG25" s="73"/>
      <c r="AH25" s="88"/>
      <c r="AI25" s="72" t="s">
        <v>133</v>
      </c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4"/>
      <c r="BB25" s="25"/>
    </row>
    <row r="26" spans="1:54" ht="15" customHeight="1">
      <c r="C26" s="267">
        <v>45383</v>
      </c>
      <c r="D26" s="268"/>
      <c r="E26" s="268"/>
      <c r="F26" s="268"/>
      <c r="G26" s="268"/>
      <c r="H26" s="269" t="s">
        <v>147</v>
      </c>
      <c r="I26" s="269"/>
      <c r="J26" s="269"/>
      <c r="K26" s="269"/>
      <c r="L26" s="270"/>
      <c r="M26" s="271" t="s">
        <v>52</v>
      </c>
      <c r="N26" s="269"/>
      <c r="O26" s="269"/>
      <c r="P26" s="29">
        <f>入力シート!C37</f>
        <v>0</v>
      </c>
      <c r="Q26" s="30" t="s">
        <v>148</v>
      </c>
      <c r="R26" s="30"/>
      <c r="S26" s="30"/>
      <c r="T26" s="25"/>
      <c r="U26" s="30"/>
      <c r="V26" s="30"/>
      <c r="W26" s="31"/>
      <c r="X26" s="271" t="s">
        <v>52</v>
      </c>
      <c r="Y26" s="269"/>
      <c r="Z26" s="269"/>
      <c r="AA26" s="29">
        <f>入力シート!N37</f>
        <v>0</v>
      </c>
      <c r="AB26" s="30" t="s">
        <v>149</v>
      </c>
      <c r="AC26" s="30"/>
      <c r="AD26" s="30"/>
      <c r="AE26" s="25"/>
      <c r="AF26" s="30"/>
      <c r="AG26" s="30"/>
      <c r="AH26" s="31"/>
      <c r="AI26" s="272" t="s">
        <v>150</v>
      </c>
      <c r="AJ26" s="273"/>
      <c r="AK26" s="273"/>
      <c r="AL26" s="273"/>
      <c r="AM26" s="273"/>
      <c r="AN26" s="273"/>
      <c r="AO26" s="273"/>
      <c r="AP26" s="269" t="s">
        <v>52</v>
      </c>
      <c r="AQ26" s="269"/>
      <c r="AR26" s="269"/>
      <c r="AS26" s="274">
        <f>入力シート!AF34</f>
        <v>0</v>
      </c>
      <c r="AT26" s="274"/>
      <c r="AU26" s="274"/>
      <c r="AV26" s="25" t="s">
        <v>53</v>
      </c>
      <c r="AW26" s="25"/>
      <c r="AX26" s="25"/>
      <c r="AY26" s="25"/>
      <c r="AZ26" s="25"/>
      <c r="BA26" s="32"/>
      <c r="BB26" s="25"/>
    </row>
    <row r="27" spans="1:54" ht="15" customHeight="1">
      <c r="C27" s="33"/>
      <c r="D27" s="275">
        <f>入力シート!F4</f>
        <v>0</v>
      </c>
      <c r="E27" s="275"/>
      <c r="F27" s="275"/>
      <c r="G27" s="275"/>
      <c r="H27" s="275"/>
      <c r="I27" s="276" t="s">
        <v>151</v>
      </c>
      <c r="J27" s="276"/>
      <c r="K27" s="276"/>
      <c r="L27" s="277"/>
      <c r="M27" s="219" t="s">
        <v>152</v>
      </c>
      <c r="N27" s="212"/>
      <c r="O27" s="212"/>
      <c r="P27" s="34">
        <f>入力シート!X30</f>
        <v>0</v>
      </c>
      <c r="Q27" s="35" t="s">
        <v>148</v>
      </c>
      <c r="R27" s="212" t="s">
        <v>45</v>
      </c>
      <c r="S27" s="212"/>
      <c r="T27" s="212"/>
      <c r="U27" s="34">
        <f>入力シート!X31</f>
        <v>0</v>
      </c>
      <c r="V27" s="35" t="s">
        <v>148</v>
      </c>
      <c r="W27" s="36" t="s">
        <v>153</v>
      </c>
      <c r="X27" s="219" t="s">
        <v>152</v>
      </c>
      <c r="Y27" s="212"/>
      <c r="Z27" s="212"/>
      <c r="AA27" s="34">
        <f ca="1">入力シート!AA30</f>
        <v>0</v>
      </c>
      <c r="AB27" s="35" t="s">
        <v>149</v>
      </c>
      <c r="AC27" s="212" t="s">
        <v>45</v>
      </c>
      <c r="AD27" s="212"/>
      <c r="AE27" s="212"/>
      <c r="AF27" s="34">
        <f ca="1">入力シート!AA31</f>
        <v>0</v>
      </c>
      <c r="AG27" s="35" t="s">
        <v>149</v>
      </c>
      <c r="AH27" s="36" t="s">
        <v>153</v>
      </c>
      <c r="AI27" s="278" t="s">
        <v>154</v>
      </c>
      <c r="AJ27" s="243"/>
      <c r="AK27" s="243"/>
      <c r="AL27" s="243"/>
      <c r="AM27" s="212" t="s">
        <v>54</v>
      </c>
      <c r="AN27" s="212"/>
      <c r="AO27" s="212"/>
      <c r="AP27" s="34">
        <f>入力シート!AF35</f>
        <v>0</v>
      </c>
      <c r="AQ27" s="35" t="s">
        <v>148</v>
      </c>
      <c r="AR27" s="212" t="s">
        <v>55</v>
      </c>
      <c r="AS27" s="212"/>
      <c r="AT27" s="212"/>
      <c r="AU27" s="34">
        <f>入力シート!AF36</f>
        <v>0</v>
      </c>
      <c r="AV27" s="35" t="s">
        <v>148</v>
      </c>
      <c r="AW27" s="212" t="s">
        <v>50</v>
      </c>
      <c r="AX27" s="212"/>
      <c r="AY27" s="212"/>
      <c r="AZ27" s="34">
        <f>入力シート!AF37</f>
        <v>0</v>
      </c>
      <c r="BA27" s="37" t="s">
        <v>148</v>
      </c>
      <c r="BB27" s="25"/>
    </row>
    <row r="28" spans="1:54" s="25" customFormat="1" ht="5.25" customHeight="1"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</row>
    <row r="29" spans="1:54" s="12" customFormat="1" ht="15" customHeight="1">
      <c r="B29" s="11" t="s">
        <v>155</v>
      </c>
    </row>
    <row r="30" spans="1:54" s="12" customFormat="1" ht="4.5" customHeight="1">
      <c r="B30" s="11"/>
    </row>
    <row r="31" spans="1:54" ht="15" customHeight="1">
      <c r="C31" s="250" t="s">
        <v>156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2"/>
      <c r="X31" s="250" t="s">
        <v>157</v>
      </c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2"/>
      <c r="AS31" s="250" t="s">
        <v>158</v>
      </c>
      <c r="AT31" s="251"/>
      <c r="AU31" s="251"/>
      <c r="AV31" s="251"/>
      <c r="AW31" s="251"/>
      <c r="AX31" s="251"/>
      <c r="AY31" s="251"/>
      <c r="AZ31" s="251"/>
      <c r="BA31" s="252"/>
    </row>
    <row r="32" spans="1:54" ht="15" customHeight="1">
      <c r="C32" s="253" t="s">
        <v>159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5"/>
      <c r="Q32" s="254" t="s">
        <v>160</v>
      </c>
      <c r="R32" s="254"/>
      <c r="S32" s="254"/>
      <c r="T32" s="254"/>
      <c r="U32" s="254"/>
      <c r="V32" s="254"/>
      <c r="W32" s="256"/>
      <c r="X32" s="253" t="s">
        <v>159</v>
      </c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5"/>
      <c r="AL32" s="254" t="s">
        <v>160</v>
      </c>
      <c r="AM32" s="254"/>
      <c r="AN32" s="254"/>
      <c r="AO32" s="254"/>
      <c r="AP32" s="254"/>
      <c r="AQ32" s="254"/>
      <c r="AR32" s="256"/>
      <c r="AS32" s="258"/>
      <c r="AT32" s="259"/>
      <c r="AU32" s="259"/>
      <c r="AV32" s="259"/>
      <c r="AW32" s="259"/>
      <c r="AX32" s="259"/>
      <c r="AY32" s="259"/>
      <c r="AZ32" s="259"/>
      <c r="BA32" s="260"/>
    </row>
    <row r="33" spans="2:53" ht="15" customHeight="1">
      <c r="C33" s="227" t="s">
        <v>161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9"/>
      <c r="Q33" s="257">
        <f>X21</f>
        <v>0</v>
      </c>
      <c r="R33" s="230"/>
      <c r="S33" s="230"/>
      <c r="T33" s="230"/>
      <c r="U33" s="230"/>
      <c r="V33" s="230"/>
      <c r="W33" s="231"/>
      <c r="X33" s="227" t="s">
        <v>162</v>
      </c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9"/>
      <c r="AL33" s="230"/>
      <c r="AM33" s="230"/>
      <c r="AN33" s="230"/>
      <c r="AO33" s="230"/>
      <c r="AP33" s="230"/>
      <c r="AQ33" s="230"/>
      <c r="AR33" s="231"/>
      <c r="AS33" s="261"/>
      <c r="AT33" s="262"/>
      <c r="AU33" s="262"/>
      <c r="AV33" s="262"/>
      <c r="AW33" s="262"/>
      <c r="AX33" s="262"/>
      <c r="AY33" s="262"/>
      <c r="AZ33" s="262"/>
      <c r="BA33" s="263"/>
    </row>
    <row r="34" spans="2:53" ht="15" customHeight="1">
      <c r="C34" s="227" t="s">
        <v>163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9"/>
      <c r="Q34" s="257">
        <f>AB21</f>
        <v>0</v>
      </c>
      <c r="R34" s="230"/>
      <c r="S34" s="230"/>
      <c r="T34" s="230"/>
      <c r="U34" s="230"/>
      <c r="V34" s="230"/>
      <c r="W34" s="231"/>
      <c r="X34" s="227" t="s">
        <v>164</v>
      </c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9"/>
      <c r="AL34" s="257"/>
      <c r="AM34" s="230"/>
      <c r="AN34" s="230"/>
      <c r="AO34" s="230"/>
      <c r="AP34" s="230"/>
      <c r="AQ34" s="230"/>
      <c r="AR34" s="231"/>
      <c r="AS34" s="261"/>
      <c r="AT34" s="262"/>
      <c r="AU34" s="262"/>
      <c r="AV34" s="262"/>
      <c r="AW34" s="262"/>
      <c r="AX34" s="262"/>
      <c r="AY34" s="262"/>
      <c r="AZ34" s="262"/>
      <c r="BA34" s="263"/>
    </row>
    <row r="35" spans="2:53" ht="15" customHeight="1">
      <c r="C35" s="227" t="s">
        <v>50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9"/>
      <c r="Q35" s="257">
        <f>AF21</f>
        <v>0</v>
      </c>
      <c r="R35" s="230"/>
      <c r="S35" s="230"/>
      <c r="T35" s="230"/>
      <c r="U35" s="230"/>
      <c r="V35" s="230"/>
      <c r="W35" s="231"/>
      <c r="X35" s="227" t="s">
        <v>165</v>
      </c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9"/>
      <c r="AL35" s="230"/>
      <c r="AM35" s="230"/>
      <c r="AN35" s="230"/>
      <c r="AO35" s="230"/>
      <c r="AP35" s="230"/>
      <c r="AQ35" s="230"/>
      <c r="AR35" s="231"/>
      <c r="AS35" s="261"/>
      <c r="AT35" s="262"/>
      <c r="AU35" s="262"/>
      <c r="AV35" s="262"/>
      <c r="AW35" s="262"/>
      <c r="AX35" s="262"/>
      <c r="AY35" s="262"/>
      <c r="AZ35" s="262"/>
      <c r="BA35" s="263"/>
    </row>
    <row r="36" spans="2:53" ht="15" customHeight="1">
      <c r="C36" s="227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30"/>
      <c r="R36" s="230"/>
      <c r="S36" s="230"/>
      <c r="T36" s="230"/>
      <c r="U36" s="230"/>
      <c r="V36" s="230"/>
      <c r="W36" s="231"/>
      <c r="X36" s="227" t="s">
        <v>166</v>
      </c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9"/>
      <c r="AL36" s="257"/>
      <c r="AM36" s="230"/>
      <c r="AN36" s="230"/>
      <c r="AO36" s="230"/>
      <c r="AP36" s="230"/>
      <c r="AQ36" s="230"/>
      <c r="AR36" s="231"/>
      <c r="AS36" s="261"/>
      <c r="AT36" s="262"/>
      <c r="AU36" s="262"/>
      <c r="AV36" s="262"/>
      <c r="AW36" s="262"/>
      <c r="AX36" s="262"/>
      <c r="AY36" s="262"/>
      <c r="AZ36" s="262"/>
      <c r="BA36" s="263"/>
    </row>
    <row r="37" spans="2:53" ht="15" customHeight="1">
      <c r="C37" s="227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9"/>
      <c r="Q37" s="230"/>
      <c r="R37" s="230"/>
      <c r="S37" s="230"/>
      <c r="T37" s="230"/>
      <c r="U37" s="230"/>
      <c r="V37" s="230"/>
      <c r="W37" s="231"/>
      <c r="X37" s="227" t="s">
        <v>167</v>
      </c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9"/>
      <c r="AL37" s="230"/>
      <c r="AM37" s="230"/>
      <c r="AN37" s="230"/>
      <c r="AO37" s="230"/>
      <c r="AP37" s="230"/>
      <c r="AQ37" s="230"/>
      <c r="AR37" s="231"/>
      <c r="AS37" s="261"/>
      <c r="AT37" s="262"/>
      <c r="AU37" s="262"/>
      <c r="AV37" s="262"/>
      <c r="AW37" s="262"/>
      <c r="AX37" s="262"/>
      <c r="AY37" s="262"/>
      <c r="AZ37" s="262"/>
      <c r="BA37" s="263"/>
    </row>
    <row r="38" spans="2:53" ht="15" customHeight="1">
      <c r="C38" s="232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4"/>
      <c r="Q38" s="235"/>
      <c r="R38" s="235"/>
      <c r="S38" s="235"/>
      <c r="T38" s="235"/>
      <c r="U38" s="235"/>
      <c r="V38" s="235"/>
      <c r="W38" s="236"/>
      <c r="X38" s="232" t="s">
        <v>168</v>
      </c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4"/>
      <c r="AL38" s="237">
        <f>X21</f>
        <v>0</v>
      </c>
      <c r="AM38" s="235"/>
      <c r="AN38" s="235"/>
      <c r="AO38" s="235"/>
      <c r="AP38" s="235"/>
      <c r="AQ38" s="235"/>
      <c r="AR38" s="236"/>
      <c r="AS38" s="264"/>
      <c r="AT38" s="265"/>
      <c r="AU38" s="265"/>
      <c r="AV38" s="265"/>
      <c r="AW38" s="265"/>
      <c r="AX38" s="265"/>
      <c r="AY38" s="265"/>
      <c r="AZ38" s="265"/>
      <c r="BA38" s="266"/>
    </row>
    <row r="39" spans="2:53" ht="15" customHeight="1">
      <c r="C39" s="240" t="s">
        <v>169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10">
        <f>SUM(Q33:W38)</f>
        <v>0</v>
      </c>
      <c r="R39" s="243"/>
      <c r="S39" s="243"/>
      <c r="T39" s="243"/>
      <c r="U39" s="243"/>
      <c r="V39" s="243"/>
      <c r="W39" s="244"/>
      <c r="X39" s="240" t="s">
        <v>170</v>
      </c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2"/>
      <c r="AL39" s="210">
        <f>SUM(AL34:AR38)</f>
        <v>0</v>
      </c>
      <c r="AM39" s="243"/>
      <c r="AN39" s="243"/>
      <c r="AO39" s="243"/>
      <c r="AP39" s="243"/>
      <c r="AQ39" s="243"/>
      <c r="AR39" s="244"/>
      <c r="AS39" s="210">
        <f>Q39-AL39</f>
        <v>0</v>
      </c>
      <c r="AT39" s="210"/>
      <c r="AU39" s="210"/>
      <c r="AV39" s="210"/>
      <c r="AW39" s="210"/>
      <c r="AX39" s="210"/>
      <c r="AY39" s="210"/>
      <c r="AZ39" s="210"/>
      <c r="BA39" s="211"/>
    </row>
    <row r="40" spans="2:53" s="25" customFormat="1" ht="5.25" customHeight="1"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2:53" ht="15" customHeight="1">
      <c r="B41" s="11" t="s">
        <v>171</v>
      </c>
    </row>
    <row r="42" spans="2:53" s="12" customFormat="1" ht="4.5" customHeight="1">
      <c r="B42" s="11"/>
    </row>
    <row r="43" spans="2:53" ht="15" customHeight="1">
      <c r="C43" s="223" t="s">
        <v>172</v>
      </c>
      <c r="D43" s="73"/>
      <c r="E43" s="73"/>
      <c r="F43" s="73"/>
      <c r="G43" s="73"/>
      <c r="H43" s="73"/>
      <c r="I43" s="73"/>
      <c r="J43" s="74"/>
      <c r="K43" s="245" t="str">
        <f>入力シート!K49&amp;""</f>
        <v/>
      </c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6"/>
    </row>
    <row r="44" spans="2:53" ht="15" customHeight="1" thickBot="1">
      <c r="C44" s="216" t="s">
        <v>173</v>
      </c>
      <c r="D44" s="212"/>
      <c r="E44" s="212"/>
      <c r="F44" s="212"/>
      <c r="G44" s="212"/>
      <c r="H44" s="212"/>
      <c r="I44" s="212"/>
      <c r="J44" s="217"/>
      <c r="K44" s="247" t="str">
        <f>入力シート!K50&amp;""</f>
        <v/>
      </c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8"/>
    </row>
    <row r="45" spans="2:53" ht="15" customHeight="1">
      <c r="C45" s="220"/>
      <c r="D45" s="221"/>
      <c r="E45" s="221"/>
      <c r="F45" s="221"/>
      <c r="G45" s="221"/>
      <c r="H45" s="221"/>
      <c r="I45" s="221"/>
      <c r="J45" s="222"/>
      <c r="K45" s="223" t="s">
        <v>174</v>
      </c>
      <c r="L45" s="73"/>
      <c r="M45" s="73"/>
      <c r="N45" s="73"/>
      <c r="O45" s="73"/>
      <c r="P45" s="73"/>
      <c r="Q45" s="73"/>
      <c r="R45" s="88"/>
      <c r="S45" s="72" t="s">
        <v>175</v>
      </c>
      <c r="T45" s="73"/>
      <c r="U45" s="73"/>
      <c r="V45" s="73"/>
      <c r="W45" s="88"/>
      <c r="X45" s="72" t="s">
        <v>13</v>
      </c>
      <c r="Y45" s="73"/>
      <c r="Z45" s="73"/>
      <c r="AA45" s="73"/>
      <c r="AB45" s="88"/>
      <c r="AC45" s="72" t="s">
        <v>176</v>
      </c>
      <c r="AD45" s="73"/>
      <c r="AE45" s="73"/>
      <c r="AF45" s="73"/>
      <c r="AG45" s="73"/>
      <c r="AH45" s="73"/>
      <c r="AI45" s="73"/>
      <c r="AJ45" s="88"/>
      <c r="AK45" s="72" t="s">
        <v>177</v>
      </c>
      <c r="AL45" s="73"/>
      <c r="AM45" s="73"/>
      <c r="AN45" s="73"/>
      <c r="AO45" s="88"/>
      <c r="AP45" s="72" t="s">
        <v>77</v>
      </c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4"/>
    </row>
    <row r="46" spans="2:53" ht="15" customHeight="1">
      <c r="C46" s="224" t="s">
        <v>178</v>
      </c>
      <c r="D46" s="225"/>
      <c r="E46" s="225"/>
      <c r="F46" s="225"/>
      <c r="G46" s="225"/>
      <c r="H46" s="225"/>
      <c r="I46" s="225"/>
      <c r="J46" s="226"/>
      <c r="K46" s="224" t="str">
        <f>入力シート!K52&amp;""</f>
        <v/>
      </c>
      <c r="L46" s="225"/>
      <c r="M46" s="225"/>
      <c r="N46" s="225"/>
      <c r="O46" s="225"/>
      <c r="P46" s="225"/>
      <c r="Q46" s="225"/>
      <c r="R46" s="238"/>
      <c r="S46" s="239" t="str">
        <f>入力シート!S52&amp;""</f>
        <v/>
      </c>
      <c r="T46" s="225"/>
      <c r="U46" s="225"/>
      <c r="V46" s="225"/>
      <c r="W46" s="238"/>
      <c r="X46" s="239" t="str">
        <f>入力シート!X52&amp;""</f>
        <v/>
      </c>
      <c r="Y46" s="225"/>
      <c r="Z46" s="225"/>
      <c r="AA46" s="225"/>
      <c r="AB46" s="238"/>
      <c r="AC46" s="239" t="str">
        <f>入力シート!AC52&amp;""</f>
        <v/>
      </c>
      <c r="AD46" s="225"/>
      <c r="AE46" s="225"/>
      <c r="AF46" s="225"/>
      <c r="AG46" s="225"/>
      <c r="AH46" s="225"/>
      <c r="AI46" s="225"/>
      <c r="AJ46" s="238"/>
      <c r="AK46" s="239" t="str">
        <f>入力シート!AK52&amp;""</f>
        <v/>
      </c>
      <c r="AL46" s="225"/>
      <c r="AM46" s="225"/>
      <c r="AN46" s="225"/>
      <c r="AO46" s="238"/>
      <c r="AP46" s="77" t="str">
        <f>入力シート!AP52&amp;""</f>
        <v/>
      </c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249"/>
    </row>
    <row r="47" spans="2:53" ht="15" customHeight="1" thickBot="1">
      <c r="C47" s="216" t="s">
        <v>179</v>
      </c>
      <c r="D47" s="212"/>
      <c r="E47" s="212"/>
      <c r="F47" s="212"/>
      <c r="G47" s="212"/>
      <c r="H47" s="212"/>
      <c r="I47" s="212"/>
      <c r="J47" s="217"/>
      <c r="K47" s="216" t="str">
        <f>入力シート!K53&amp;""</f>
        <v/>
      </c>
      <c r="L47" s="212"/>
      <c r="M47" s="212"/>
      <c r="N47" s="212"/>
      <c r="O47" s="212"/>
      <c r="P47" s="212"/>
      <c r="Q47" s="212"/>
      <c r="R47" s="218"/>
      <c r="S47" s="219" t="str">
        <f>入力シート!S53&amp;""</f>
        <v/>
      </c>
      <c r="T47" s="212"/>
      <c r="U47" s="212"/>
      <c r="V47" s="212"/>
      <c r="W47" s="218"/>
      <c r="X47" s="219" t="str">
        <f>入力シート!X53&amp;""</f>
        <v/>
      </c>
      <c r="Y47" s="212"/>
      <c r="Z47" s="212"/>
      <c r="AA47" s="212"/>
      <c r="AB47" s="218"/>
      <c r="AC47" s="219" t="str">
        <f>入力シート!AC53&amp;""</f>
        <v/>
      </c>
      <c r="AD47" s="212"/>
      <c r="AE47" s="212"/>
      <c r="AF47" s="212"/>
      <c r="AG47" s="212"/>
      <c r="AH47" s="212"/>
      <c r="AI47" s="212"/>
      <c r="AJ47" s="218"/>
      <c r="AK47" s="219" t="str">
        <f>入力シート!AK53&amp;""</f>
        <v/>
      </c>
      <c r="AL47" s="212"/>
      <c r="AM47" s="212"/>
      <c r="AN47" s="212"/>
      <c r="AO47" s="218"/>
      <c r="AP47" s="68" t="str">
        <f>入力シート!AP53&amp;""</f>
        <v/>
      </c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338"/>
    </row>
  </sheetData>
  <sheetProtection sheet="1" objects="1" scenarios="1" selectLockedCells="1" selectUnlockedCells="1"/>
  <mergeCells count="197"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B8:AE8"/>
    <mergeCell ref="AJ8:AM8"/>
    <mergeCell ref="AP47:BA47"/>
    <mergeCell ref="D9:L9"/>
    <mergeCell ref="M9:P9"/>
    <mergeCell ref="Q9:W9"/>
    <mergeCell ref="X9:AA9"/>
    <mergeCell ref="AB9:AE9"/>
    <mergeCell ref="AJ9:AM9"/>
    <mergeCell ref="D12:L12"/>
    <mergeCell ref="M12:P12"/>
    <mergeCell ref="Q12:W12"/>
    <mergeCell ref="X12:AA12"/>
    <mergeCell ref="AB12:AE12"/>
    <mergeCell ref="AJ12:AM12"/>
    <mergeCell ref="D13:L13"/>
    <mergeCell ref="M13:P13"/>
    <mergeCell ref="Q13:W13"/>
    <mergeCell ref="X13:AA13"/>
    <mergeCell ref="AB13:AE13"/>
    <mergeCell ref="AJ13:AM13"/>
    <mergeCell ref="D10:L10"/>
    <mergeCell ref="M10:P10"/>
    <mergeCell ref="Q10:W10"/>
    <mergeCell ref="X10:AA10"/>
    <mergeCell ref="AB10:AE10"/>
    <mergeCell ref="AJ10:AM10"/>
    <mergeCell ref="D11:L11"/>
    <mergeCell ref="M11:P11"/>
    <mergeCell ref="Q11:W11"/>
    <mergeCell ref="X11:AA11"/>
    <mergeCell ref="AB11:AE11"/>
    <mergeCell ref="AJ11:AM11"/>
    <mergeCell ref="D15:L15"/>
    <mergeCell ref="M15:P15"/>
    <mergeCell ref="X15:AA15"/>
    <mergeCell ref="AB15:AE15"/>
    <mergeCell ref="AJ15:AM15"/>
    <mergeCell ref="AF8:AI20"/>
    <mergeCell ref="D20:L20"/>
    <mergeCell ref="M20:P20"/>
    <mergeCell ref="Q20:W20"/>
    <mergeCell ref="X20:AA20"/>
    <mergeCell ref="AB20:AE20"/>
    <mergeCell ref="AJ20:AM20"/>
    <mergeCell ref="D18:L18"/>
    <mergeCell ref="M18:P18"/>
    <mergeCell ref="X18:AA18"/>
    <mergeCell ref="AB18:AE18"/>
    <mergeCell ref="AJ18:AM18"/>
    <mergeCell ref="D14:L14"/>
    <mergeCell ref="M14:P14"/>
    <mergeCell ref="X14:AA14"/>
    <mergeCell ref="AB14:AE14"/>
    <mergeCell ref="AJ14:AM14"/>
    <mergeCell ref="Q14:W14"/>
    <mergeCell ref="Q15:W15"/>
    <mergeCell ref="D19:L19"/>
    <mergeCell ref="M19:P19"/>
    <mergeCell ref="X19:AA19"/>
    <mergeCell ref="AB19:AE19"/>
    <mergeCell ref="AJ19:AM19"/>
    <mergeCell ref="Q19:W19"/>
    <mergeCell ref="Q18:W18"/>
    <mergeCell ref="D16:L16"/>
    <mergeCell ref="M16:P16"/>
    <mergeCell ref="Q16:W16"/>
    <mergeCell ref="X16:AA16"/>
    <mergeCell ref="AB16:AE16"/>
    <mergeCell ref="AJ16:AM16"/>
    <mergeCell ref="D17:L17"/>
    <mergeCell ref="M17:P17"/>
    <mergeCell ref="X17:AA17"/>
    <mergeCell ref="AB17:AE17"/>
    <mergeCell ref="AJ17:AM17"/>
    <mergeCell ref="Q17:W17"/>
    <mergeCell ref="C21:L21"/>
    <mergeCell ref="M21:P21"/>
    <mergeCell ref="Q21:W21"/>
    <mergeCell ref="X21:AA21"/>
    <mergeCell ref="AB21:AE21"/>
    <mergeCell ref="AF21:AI21"/>
    <mergeCell ref="AJ21:AM21"/>
    <mergeCell ref="C25:L25"/>
    <mergeCell ref="M25:W25"/>
    <mergeCell ref="X25:AH25"/>
    <mergeCell ref="AI25:BA25"/>
    <mergeCell ref="C26:G26"/>
    <mergeCell ref="H26:J26"/>
    <mergeCell ref="K26:L26"/>
    <mergeCell ref="M26:O26"/>
    <mergeCell ref="X26:Z26"/>
    <mergeCell ref="AI26:AO26"/>
    <mergeCell ref="AP26:AR26"/>
    <mergeCell ref="AS26:AU26"/>
    <mergeCell ref="D27:H27"/>
    <mergeCell ref="I27:L27"/>
    <mergeCell ref="M27:O27"/>
    <mergeCell ref="R27:T27"/>
    <mergeCell ref="X27:Z27"/>
    <mergeCell ref="AC27:AE27"/>
    <mergeCell ref="AI27:AL27"/>
    <mergeCell ref="AM27:AO27"/>
    <mergeCell ref="AR27:AT27"/>
    <mergeCell ref="C31:W31"/>
    <mergeCell ref="X31:AR31"/>
    <mergeCell ref="AS31:BA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AS32:BA38"/>
    <mergeCell ref="C34:P34"/>
    <mergeCell ref="Q34:W34"/>
    <mergeCell ref="X34:AK34"/>
    <mergeCell ref="AL34:AR34"/>
    <mergeCell ref="C35:P35"/>
    <mergeCell ref="Q35:W35"/>
    <mergeCell ref="X35:AK35"/>
    <mergeCell ref="AL35:AR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C38:P38"/>
    <mergeCell ref="Q38:W38"/>
    <mergeCell ref="X38:AK38"/>
    <mergeCell ref="AL38:AR38"/>
    <mergeCell ref="K46:R46"/>
    <mergeCell ref="S46:W46"/>
    <mergeCell ref="X46:AB46"/>
    <mergeCell ref="AC46:AJ46"/>
    <mergeCell ref="AK46:AO46"/>
    <mergeCell ref="C39:P39"/>
    <mergeCell ref="Q39:W39"/>
    <mergeCell ref="X39:AK39"/>
    <mergeCell ref="AL39:AR39"/>
    <mergeCell ref="C43:J43"/>
    <mergeCell ref="K43:BA43"/>
    <mergeCell ref="C44:J44"/>
    <mergeCell ref="K44:BA44"/>
    <mergeCell ref="AP45:BA45"/>
    <mergeCell ref="AP46:BA46"/>
    <mergeCell ref="C47:J47"/>
    <mergeCell ref="K47:R47"/>
    <mergeCell ref="S47:W47"/>
    <mergeCell ref="X47:AB47"/>
    <mergeCell ref="AC47:AJ47"/>
    <mergeCell ref="AK47:AO47"/>
    <mergeCell ref="C45:J45"/>
    <mergeCell ref="K45:R45"/>
    <mergeCell ref="S45:W45"/>
    <mergeCell ref="X45:AB45"/>
    <mergeCell ref="AC45:AJ45"/>
    <mergeCell ref="AK45:AO45"/>
    <mergeCell ref="C46:J46"/>
    <mergeCell ref="AN8:BA8"/>
    <mergeCell ref="AN9:BA9"/>
    <mergeCell ref="AN20:BA20"/>
    <mergeCell ref="AN17:BA17"/>
    <mergeCell ref="AN16:BA16"/>
    <mergeCell ref="AN15:BA15"/>
    <mergeCell ref="AN21:BA21"/>
    <mergeCell ref="AS39:BA39"/>
    <mergeCell ref="AW27:AY27"/>
    <mergeCell ref="AN18:BA18"/>
    <mergeCell ref="AN19:BA19"/>
    <mergeCell ref="AN14:BA14"/>
    <mergeCell ref="AN12:BA12"/>
    <mergeCell ref="AN13:BA13"/>
    <mergeCell ref="AN10:BA10"/>
    <mergeCell ref="AN11:BA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8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0"/>
  <sheetViews>
    <sheetView showZeros="0" view="pageBreakPreview" zoomScaleSheetLayoutView="100" workbookViewId="0">
      <selection activeCell="Y25" sqref="Y25"/>
    </sheetView>
  </sheetViews>
  <sheetFormatPr defaultColWidth="2.375" defaultRowHeight="18.75" customHeight="1"/>
  <cols>
    <col min="1" max="16384" width="2.375" style="11"/>
  </cols>
  <sheetData>
    <row r="1" spans="1:35" ht="18.75" customHeight="1">
      <c r="AI1" s="24"/>
    </row>
    <row r="2" spans="1:35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45"/>
      <c r="AA2" s="45"/>
      <c r="AB2" s="45"/>
      <c r="AC2" s="45"/>
      <c r="AD2" s="45"/>
      <c r="AE2" s="45"/>
      <c r="AF2" s="45"/>
      <c r="AG2" s="45"/>
      <c r="AH2" s="45"/>
      <c r="AI2" s="17"/>
    </row>
    <row r="3" spans="1:35" ht="18.75" customHeight="1">
      <c r="X3" s="18"/>
      <c r="Y3" s="18"/>
      <c r="Z3" s="363" t="s">
        <v>180</v>
      </c>
      <c r="AA3" s="363"/>
      <c r="AB3" s="363"/>
      <c r="AC3" s="363"/>
      <c r="AD3" s="363"/>
      <c r="AE3" s="363"/>
      <c r="AF3" s="363"/>
      <c r="AG3" s="363"/>
      <c r="AH3" s="363"/>
    </row>
    <row r="4" spans="1:35" ht="18.75" customHeight="1">
      <c r="X4" s="18"/>
      <c r="Y4" s="18"/>
      <c r="Z4" s="18"/>
      <c r="AA4" s="38"/>
      <c r="AB4" s="38"/>
      <c r="AC4" s="38"/>
      <c r="AD4" s="38"/>
      <c r="AE4" s="38"/>
      <c r="AF4" s="38"/>
      <c r="AG4" s="38"/>
      <c r="AH4" s="38"/>
    </row>
    <row r="5" spans="1:35" ht="18.75" customHeight="1"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5" ht="18.75" customHeight="1">
      <c r="A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5" ht="18.75" customHeight="1">
      <c r="A7" s="15"/>
      <c r="C7" s="186" t="s">
        <v>181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>
      <c r="A10" s="15"/>
    </row>
    <row r="11" spans="1:35" ht="18.75" customHeight="1">
      <c r="Q11" s="186" t="s">
        <v>7</v>
      </c>
      <c r="R11" s="186"/>
      <c r="S11" s="186"/>
      <c r="T11" s="186"/>
      <c r="U11" s="359">
        <f>入力シート!F5</f>
        <v>0</v>
      </c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</row>
    <row r="12" spans="1:35" ht="18.75" customHeight="1">
      <c r="A12" s="15"/>
      <c r="Q12" s="186" t="s">
        <v>182</v>
      </c>
      <c r="R12" s="186"/>
      <c r="S12" s="186"/>
      <c r="T12" s="186"/>
      <c r="U12" s="365">
        <f>入力シート!F6</f>
        <v>0</v>
      </c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</row>
    <row r="13" spans="1:35" ht="18.75" customHeight="1">
      <c r="A13" s="1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</row>
    <row r="14" spans="1:35" ht="18.75" customHeight="1">
      <c r="A14" s="15"/>
      <c r="Q14" s="186" t="s">
        <v>183</v>
      </c>
      <c r="R14" s="186"/>
      <c r="S14" s="186"/>
      <c r="T14" s="186"/>
      <c r="U14" s="359">
        <f>入力シート!F7</f>
        <v>0</v>
      </c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</row>
    <row r="15" spans="1:35" ht="18.75" customHeight="1">
      <c r="A15" s="15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5" ht="18.75" customHeight="1">
      <c r="A16" s="15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4" ht="18.75" customHeight="1">
      <c r="C17" s="364" t="s">
        <v>184</v>
      </c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</row>
    <row r="18" spans="1:34" ht="18.75" customHeight="1">
      <c r="A18" s="15"/>
    </row>
    <row r="19" spans="1:34" ht="18.75" customHeight="1">
      <c r="A19" s="15"/>
    </row>
    <row r="20" spans="1:34" ht="17.25" customHeight="1">
      <c r="A20" s="15"/>
      <c r="B20" s="357" t="s">
        <v>185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</row>
    <row r="21" spans="1:34" ht="17.25" customHeight="1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</row>
    <row r="22" spans="1:34" ht="18.75" customHeight="1"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</row>
    <row r="23" spans="1:34" ht="18.75" customHeight="1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8.75" customHeight="1">
      <c r="C24" s="262" t="s">
        <v>186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</row>
    <row r="25" spans="1:34" ht="18.75" customHeight="1">
      <c r="A25" s="15"/>
    </row>
    <row r="26" spans="1:34" ht="18.75" customHeight="1">
      <c r="C26" s="195" t="s">
        <v>187</v>
      </c>
      <c r="D26" s="195"/>
      <c r="E26" s="195"/>
      <c r="F26" s="195"/>
      <c r="G26" s="195"/>
      <c r="H26" s="195"/>
      <c r="I26" s="195"/>
      <c r="J26" s="195"/>
      <c r="K26" s="195"/>
      <c r="L26" s="195"/>
      <c r="M26" s="2"/>
      <c r="N26" s="187" t="s">
        <v>116</v>
      </c>
      <c r="O26" s="187"/>
      <c r="P26" s="187"/>
      <c r="Q26" s="360">
        <f>別紙!X21</f>
        <v>0</v>
      </c>
      <c r="R26" s="360"/>
      <c r="S26" s="360"/>
      <c r="T26" s="360"/>
      <c r="U26" s="360"/>
      <c r="V26" s="360"/>
      <c r="W26" s="360"/>
      <c r="X26" s="360"/>
      <c r="Y26" s="41"/>
      <c r="Z26" s="41"/>
      <c r="AA26" s="41"/>
      <c r="AB26" s="41"/>
      <c r="AC26" s="41"/>
      <c r="AD26" s="41"/>
      <c r="AE26" s="41"/>
      <c r="AF26" s="41"/>
      <c r="AG26" s="41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61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94" t="s">
        <v>10</v>
      </c>
      <c r="O28" s="194"/>
      <c r="P28" s="194"/>
      <c r="Q28" s="195">
        <f>入力シート!AG4</f>
        <v>0</v>
      </c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2"/>
    </row>
    <row r="29" spans="1:34" ht="18.75" customHeight="1">
      <c r="C29" s="195" t="s">
        <v>188</v>
      </c>
      <c r="D29" s="195"/>
      <c r="E29" s="195"/>
      <c r="F29" s="195"/>
      <c r="G29" s="195"/>
      <c r="H29" s="195"/>
      <c r="I29" s="195"/>
      <c r="J29" s="195"/>
      <c r="K29" s="195"/>
      <c r="L29" s="195"/>
      <c r="M29" s="2"/>
      <c r="N29" s="194" t="s">
        <v>189</v>
      </c>
      <c r="O29" s="194"/>
      <c r="P29" s="194"/>
      <c r="Q29" s="195">
        <f>入力シート!AG3</f>
        <v>0</v>
      </c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94" t="s">
        <v>10</v>
      </c>
      <c r="O31" s="194"/>
      <c r="P31" s="194"/>
      <c r="Q31" s="359">
        <f>入力シート!AG6</f>
        <v>0</v>
      </c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2"/>
    </row>
    <row r="32" spans="1:34" ht="18.75" customHeight="1">
      <c r="C32" s="195" t="s">
        <v>190</v>
      </c>
      <c r="D32" s="195"/>
      <c r="E32" s="195"/>
      <c r="F32" s="195"/>
      <c r="G32" s="195"/>
      <c r="H32" s="195"/>
      <c r="I32" s="195"/>
      <c r="J32" s="195"/>
      <c r="K32" s="195"/>
      <c r="L32" s="195"/>
      <c r="M32" s="2"/>
      <c r="N32" s="194" t="s">
        <v>191</v>
      </c>
      <c r="O32" s="194"/>
      <c r="P32" s="194"/>
      <c r="Q32" s="359">
        <f>入力シート!AG5</f>
        <v>0</v>
      </c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195" t="s">
        <v>192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>
        <f>入力シート!AG7</f>
        <v>0</v>
      </c>
      <c r="S34" s="195"/>
      <c r="T34" s="195"/>
      <c r="U34" s="195"/>
      <c r="V34" s="195"/>
      <c r="W34" s="195"/>
      <c r="X34" s="195"/>
      <c r="Y34" s="195"/>
      <c r="Z34" s="195">
        <f>入力シート!AG8</f>
        <v>0</v>
      </c>
      <c r="AA34" s="195"/>
      <c r="AB34" s="195"/>
      <c r="AC34" s="195"/>
      <c r="AD34" s="195"/>
      <c r="AE34" s="195"/>
      <c r="AF34" s="195"/>
      <c r="AG34" s="195"/>
      <c r="AH34" s="195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195" t="s">
        <v>193</v>
      </c>
      <c r="D36" s="195"/>
      <c r="E36" s="195"/>
      <c r="F36" s="195"/>
      <c r="G36" s="195"/>
      <c r="H36" s="195"/>
      <c r="I36" s="195"/>
      <c r="J36" s="195"/>
      <c r="K36" s="195"/>
      <c r="L36" s="195"/>
      <c r="M36" s="2"/>
      <c r="N36" s="2"/>
      <c r="O36" s="2"/>
      <c r="P36" s="2"/>
      <c r="Q36" s="194">
        <f>入力シート!AG9</f>
        <v>0</v>
      </c>
      <c r="R36" s="194"/>
      <c r="S36" s="194"/>
      <c r="T36" s="194"/>
      <c r="U36" s="194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195" t="s">
        <v>194</v>
      </c>
      <c r="D38" s="195"/>
      <c r="E38" s="195"/>
      <c r="F38" s="195"/>
      <c r="G38" s="195"/>
      <c r="H38" s="195"/>
      <c r="I38" s="195"/>
      <c r="J38" s="195"/>
      <c r="K38" s="195"/>
      <c r="L38" s="195"/>
      <c r="M38" s="2"/>
      <c r="N38" s="2"/>
      <c r="O38" s="2"/>
      <c r="P38" s="2"/>
      <c r="Q38" s="195">
        <f>入力シート!AG10</f>
        <v>0</v>
      </c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2"/>
      <c r="AC38" s="2"/>
      <c r="AD38" s="2"/>
      <c r="AE38" s="2"/>
      <c r="AF38" s="2"/>
      <c r="AG38" s="2"/>
      <c r="AH38" s="2"/>
    </row>
    <row r="39" spans="1:34" ht="18.75" customHeight="1">
      <c r="A39" s="1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5"/>
      <c r="C40" s="2"/>
      <c r="D40" s="2"/>
      <c r="E40" s="2"/>
      <c r="F40" s="2"/>
      <c r="G40" s="2"/>
      <c r="H40" s="2"/>
      <c r="I40" s="2"/>
      <c r="J40" s="2"/>
      <c r="K40" s="2"/>
      <c r="L40" s="356" t="s">
        <v>195</v>
      </c>
      <c r="M40" s="356"/>
      <c r="N40" s="356"/>
      <c r="O40" s="356"/>
      <c r="P40" s="356"/>
      <c r="Q40" s="358">
        <f>入力シート!G57</f>
        <v>0</v>
      </c>
      <c r="R40" s="358"/>
      <c r="S40" s="358"/>
      <c r="T40" s="358"/>
      <c r="U40" s="358"/>
      <c r="V40" s="358"/>
      <c r="W40" s="358"/>
      <c r="X40" s="356" t="s">
        <v>94</v>
      </c>
      <c r="Y40" s="356"/>
      <c r="Z40" s="356"/>
      <c r="AA40" s="356"/>
      <c r="AB40" s="358">
        <f>入力シート!R57</f>
        <v>0</v>
      </c>
      <c r="AC40" s="358"/>
      <c r="AD40" s="358"/>
      <c r="AE40" s="358"/>
      <c r="AF40" s="358"/>
      <c r="AG40" s="358"/>
      <c r="AH40" s="358"/>
    </row>
    <row r="41" spans="1:34" ht="18.75" customHeight="1">
      <c r="A41" s="15"/>
      <c r="C41" s="2"/>
      <c r="D41" s="2"/>
      <c r="E41" s="2"/>
      <c r="F41" s="2"/>
      <c r="G41" s="2"/>
      <c r="H41" s="2"/>
      <c r="I41" s="2"/>
      <c r="J41" s="2"/>
      <c r="K41" s="2"/>
      <c r="L41" s="2"/>
      <c r="M41" s="354" t="s">
        <v>96</v>
      </c>
      <c r="N41" s="354"/>
      <c r="O41" s="354"/>
      <c r="P41" s="354"/>
      <c r="Q41" s="355">
        <f>入力シート!G58</f>
        <v>0</v>
      </c>
      <c r="R41" s="355"/>
      <c r="S41" s="355"/>
      <c r="T41" s="355"/>
      <c r="U41" s="355"/>
      <c r="V41" s="355"/>
      <c r="W41" s="355"/>
      <c r="X41" s="356" t="s">
        <v>94</v>
      </c>
      <c r="Y41" s="356"/>
      <c r="Z41" s="356"/>
      <c r="AA41" s="356"/>
      <c r="AB41" s="355">
        <f>入力シート!R58</f>
        <v>0</v>
      </c>
      <c r="AC41" s="355"/>
      <c r="AD41" s="355"/>
      <c r="AE41" s="355"/>
      <c r="AF41" s="355"/>
      <c r="AG41" s="355"/>
      <c r="AH41" s="355"/>
    </row>
    <row r="42" spans="1:34" ht="18.75" customHeight="1">
      <c r="A42" s="1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2"/>
    </row>
    <row r="44" spans="1:34" ht="18.75" customHeight="1">
      <c r="A44" s="1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2"/>
    </row>
    <row r="45" spans="1:34" ht="18.75" customHeight="1">
      <c r="A45" s="1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2"/>
    </row>
    <row r="46" spans="1:34" ht="18.75" customHeight="1">
      <c r="A46" s="1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2"/>
    </row>
    <row r="47" spans="1:34" ht="18.75" customHeight="1">
      <c r="A47" s="1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5"/>
    </row>
    <row r="50" spans="1:33" ht="18.75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2013-05-08T02:57:49Z</dcterms:created>
  <dcterms:modified xsi:type="dcterms:W3CDTF">2024-05-21T07:45:30Z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2021-02-27T18:22:13Z</vt:filetime>
  </property>
</Properties>
</file>