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所\"/>
    </mc:Choice>
  </mc:AlternateContent>
  <xr:revisionPtr revIDLastSave="7" documentId="13_ncr:1_{42A271B8-CF0A-4BEA-BD36-F39E41B25945}" xr6:coauthVersionLast="47" xr6:coauthVersionMax="47" xr10:uidLastSave="{C86C7115-A3DE-4BA1-BA73-33BF7FB6DF1C}"/>
  <bookViews>
    <workbookView xWindow="0" yWindow="0" windowWidth="20490" windowHeight="6705" tabRatio="872" xr2:uid="{00000000-000D-0000-FFFF-FFFF00000000}"/>
  </bookViews>
  <sheets>
    <sheet name="＜見本＞報告書" sheetId="5" r:id="rId1"/>
    <sheet name="報告書" sheetId="14" r:id="rId2"/>
    <sheet name="&lt;見本&gt;行程表及び諸謝金等積算書" sheetId="1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2">'&lt;見本&gt;行程表及び諸謝金等積算書'!$A$1:$AH$14</definedName>
    <definedName name="_xlnm.Print_Area" localSheetId="0">'＜見本＞報告書'!$A$1:$AI$48</definedName>
    <definedName name="_xlnm.Print_Area" localSheetId="3">A!$A$1:$AH$27</definedName>
    <definedName name="_xlnm.Print_Area" localSheetId="4">B!$A$1:$AH$27</definedName>
    <definedName name="_xlnm.Print_Area" localSheetId="5">'C'!$A$1:$AH$27</definedName>
    <definedName name="_xlnm.Print_Area" localSheetId="1">報告書!$A$1:$AI$48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1" i="14" l="1"/>
  <c r="AE40" i="14"/>
  <c r="AE39" i="14"/>
  <c r="AE41" i="5"/>
  <c r="AE40" i="5"/>
  <c r="AE39" i="5"/>
  <c r="O24" i="15" l="1"/>
  <c r="AD9" i="19"/>
  <c r="T9" i="1"/>
  <c r="T10" i="1"/>
  <c r="B6" i="19"/>
  <c r="B5" i="19"/>
  <c r="S24" i="19"/>
  <c r="Q24" i="19"/>
  <c r="O24" i="19"/>
  <c r="N24" i="19"/>
  <c r="M24" i="19"/>
  <c r="L24" i="19"/>
  <c r="K24" i="19"/>
  <c r="J24" i="19"/>
  <c r="I24" i="19"/>
  <c r="AB23" i="19"/>
  <c r="AA23" i="19"/>
  <c r="Z23" i="19"/>
  <c r="Y23" i="19"/>
  <c r="X23" i="19"/>
  <c r="W23" i="19"/>
  <c r="V23" i="19"/>
  <c r="T23" i="19"/>
  <c r="U23" i="19" s="1"/>
  <c r="R23" i="19"/>
  <c r="AE23" i="19" s="1"/>
  <c r="AF23" i="19" s="1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C21" i="19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D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C17" i="19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D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C13" i="19"/>
  <c r="AB12" i="19"/>
  <c r="AA12" i="19"/>
  <c r="Z12" i="19"/>
  <c r="Y12" i="19"/>
  <c r="X12" i="19"/>
  <c r="W12" i="19"/>
  <c r="V12" i="19"/>
  <c r="T12" i="19"/>
  <c r="U12" i="19" s="1"/>
  <c r="R12" i="19"/>
  <c r="AD12" i="19"/>
  <c r="AB11" i="19"/>
  <c r="AA11" i="19"/>
  <c r="Z11" i="19"/>
  <c r="Y11" i="19"/>
  <c r="X11" i="19"/>
  <c r="W11" i="19"/>
  <c r="V11" i="19"/>
  <c r="T11" i="19"/>
  <c r="U11" i="19" s="1"/>
  <c r="R11" i="19"/>
  <c r="AE11" i="19" s="1"/>
  <c r="AF11" i="19" s="1"/>
  <c r="AD10" i="19"/>
  <c r="AC10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C9" i="19"/>
  <c r="AB9" i="19"/>
  <c r="AA9" i="19"/>
  <c r="Z9" i="19"/>
  <c r="Y9" i="19"/>
  <c r="X9" i="19"/>
  <c r="W9" i="19"/>
  <c r="V9" i="19"/>
  <c r="T9" i="19"/>
  <c r="R9" i="19"/>
  <c r="AE9" i="19" s="1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AG6" i="19"/>
  <c r="AE6" i="19"/>
  <c r="AC6" i="19"/>
  <c r="Y6" i="19"/>
  <c r="V6" i="19"/>
  <c r="AG5" i="19"/>
  <c r="AC5" i="19"/>
  <c r="X5" i="19"/>
  <c r="V5" i="19"/>
  <c r="B6" i="18"/>
  <c r="B5" i="18"/>
  <c r="S24" i="18"/>
  <c r="Q24" i="18"/>
  <c r="O24" i="18"/>
  <c r="N24" i="18"/>
  <c r="M24" i="18"/>
  <c r="L24" i="18"/>
  <c r="K24" i="18"/>
  <c r="J24" i="18"/>
  <c r="I24" i="18"/>
  <c r="AB23" i="18"/>
  <c r="AA23" i="18"/>
  <c r="Z23" i="18"/>
  <c r="Y23" i="18"/>
  <c r="X23" i="18"/>
  <c r="W23" i="18"/>
  <c r="V23" i="18"/>
  <c r="T23" i="18"/>
  <c r="U23" i="18" s="1"/>
  <c r="R23" i="18"/>
  <c r="AE23" i="18" s="1"/>
  <c r="AF23" i="18" s="1"/>
  <c r="AD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C21" i="18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D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C17" i="18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D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C13" i="18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D10" i="18"/>
  <c r="AC10" i="18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W24" i="18" s="1"/>
  <c r="V9" i="18"/>
  <c r="T9" i="18"/>
  <c r="R9" i="18"/>
  <c r="AE9" i="18" s="1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AG6" i="18"/>
  <c r="AE6" i="18"/>
  <c r="AC6" i="18"/>
  <c r="Y6" i="18"/>
  <c r="V6" i="18"/>
  <c r="AG5" i="18"/>
  <c r="AC5" i="18"/>
  <c r="X5" i="18"/>
  <c r="AG21" i="18" s="1"/>
  <c r="AH21" i="18" s="1"/>
  <c r="V5" i="18"/>
  <c r="R9" i="15"/>
  <c r="AE9" i="15" s="1"/>
  <c r="T9" i="15"/>
  <c r="U9" i="15" s="1"/>
  <c r="AE38" i="5"/>
  <c r="Y24" i="19" l="1"/>
  <c r="Y24" i="18"/>
  <c r="AA24" i="18"/>
  <c r="AB24" i="18"/>
  <c r="AB24" i="19"/>
  <c r="X24" i="18"/>
  <c r="P24" i="18"/>
  <c r="X24" i="19"/>
  <c r="V24" i="18"/>
  <c r="Z24" i="18"/>
  <c r="AD14" i="18"/>
  <c r="AC14" i="18"/>
  <c r="AD18" i="18"/>
  <c r="AC18" i="18"/>
  <c r="AD22" i="18"/>
  <c r="AC22" i="18"/>
  <c r="AG21" i="19"/>
  <c r="AH21" i="19" s="1"/>
  <c r="AG10" i="19"/>
  <c r="AG9" i="19"/>
  <c r="AH9" i="19" s="1"/>
  <c r="P24" i="19"/>
  <c r="AC11" i="19"/>
  <c r="W24" i="19"/>
  <c r="AA24" i="19"/>
  <c r="V24" i="19"/>
  <c r="Z24" i="19"/>
  <c r="AD14" i="19"/>
  <c r="AC14" i="19"/>
  <c r="AD15" i="19"/>
  <c r="AC15" i="19"/>
  <c r="AD18" i="19"/>
  <c r="AC18" i="19"/>
  <c r="AD19" i="19"/>
  <c r="AC19" i="19"/>
  <c r="AD22" i="19"/>
  <c r="AC22" i="19"/>
  <c r="AD23" i="19"/>
  <c r="AC23" i="19"/>
  <c r="T24" i="18"/>
  <c r="T24" i="19"/>
  <c r="U9" i="19"/>
  <c r="U24" i="19" s="1"/>
  <c r="O26" i="19" s="1"/>
  <c r="R24" i="19"/>
  <c r="AF9" i="19"/>
  <c r="AG18" i="19"/>
  <c r="AH18" i="19" s="1"/>
  <c r="AD21" i="19"/>
  <c r="AG22" i="19"/>
  <c r="AH22" i="19" s="1"/>
  <c r="AG11" i="19"/>
  <c r="AH11" i="19" s="1"/>
  <c r="AG15" i="19"/>
  <c r="AH15" i="19" s="1"/>
  <c r="AG19" i="19"/>
  <c r="AH19" i="19" s="1"/>
  <c r="AG23" i="19"/>
  <c r="AH23" i="19" s="1"/>
  <c r="AD11" i="19"/>
  <c r="AC12" i="19"/>
  <c r="AG12" i="19"/>
  <c r="AH12" i="19" s="1"/>
  <c r="AC16" i="19"/>
  <c r="AG16" i="19"/>
  <c r="AH16" i="19" s="1"/>
  <c r="AC20" i="19"/>
  <c r="AG20" i="19"/>
  <c r="AH20" i="19" s="1"/>
  <c r="AH10" i="19"/>
  <c r="AE12" i="19"/>
  <c r="AF12" i="19" s="1"/>
  <c r="AD13" i="19"/>
  <c r="AG14" i="19"/>
  <c r="AH14" i="19" s="1"/>
  <c r="AD17" i="19"/>
  <c r="AG13" i="19"/>
  <c r="AH13" i="19" s="1"/>
  <c r="AG17" i="19"/>
  <c r="AH17" i="19" s="1"/>
  <c r="U9" i="18"/>
  <c r="U24" i="18" s="1"/>
  <c r="O26" i="18" s="1"/>
  <c r="AF9" i="18"/>
  <c r="AF24" i="18" s="1"/>
  <c r="AE24" i="18"/>
  <c r="AD13" i="18"/>
  <c r="AG18" i="18"/>
  <c r="AH18" i="18" s="1"/>
  <c r="AG22" i="18"/>
  <c r="AH22" i="18" s="1"/>
  <c r="R24" i="18"/>
  <c r="AC11" i="18"/>
  <c r="AG11" i="18"/>
  <c r="AH11" i="18" s="1"/>
  <c r="AC15" i="18"/>
  <c r="AG15" i="18"/>
  <c r="AH15" i="18" s="1"/>
  <c r="AC19" i="18"/>
  <c r="AG19" i="18"/>
  <c r="AH19" i="18" s="1"/>
  <c r="AC23" i="18"/>
  <c r="AG23" i="18"/>
  <c r="AH23" i="18" s="1"/>
  <c r="AG9" i="18"/>
  <c r="AG10" i="18"/>
  <c r="AH10" i="18" s="1"/>
  <c r="AG14" i="18"/>
  <c r="AH14" i="18" s="1"/>
  <c r="AD17" i="18"/>
  <c r="AD21" i="18"/>
  <c r="AD11" i="18"/>
  <c r="AC12" i="18"/>
  <c r="AD12" i="18" s="1"/>
  <c r="AG12" i="18"/>
  <c r="AH12" i="18" s="1"/>
  <c r="AC16" i="18"/>
  <c r="AG16" i="18"/>
  <c r="AH16" i="18" s="1"/>
  <c r="AC20" i="18"/>
  <c r="AG20" i="18"/>
  <c r="AH20" i="18" s="1"/>
  <c r="AG13" i="18"/>
  <c r="AH13" i="18" s="1"/>
  <c r="AG17" i="18"/>
  <c r="AH17" i="18" s="1"/>
  <c r="AC24" i="18" l="1"/>
  <c r="AC24" i="19"/>
  <c r="AE24" i="19"/>
  <c r="AG24" i="19"/>
  <c r="AH24" i="19"/>
  <c r="AD24" i="19"/>
  <c r="AF24" i="19"/>
  <c r="AD24" i="18"/>
  <c r="AG24" i="18"/>
  <c r="AH9" i="18"/>
  <c r="AH24" i="18" s="1"/>
  <c r="AB26" i="18" l="1"/>
  <c r="AB27" i="18" s="1"/>
  <c r="AB26" i="19"/>
  <c r="AB27" i="19" s="1"/>
  <c r="R9" i="1" l="1"/>
  <c r="AD10" i="1"/>
  <c r="AD9" i="15"/>
  <c r="AD10" i="15"/>
  <c r="S24" i="15"/>
  <c r="Q24" i="15"/>
  <c r="M43" i="14" s="1"/>
  <c r="N24" i="15"/>
  <c r="M24" i="15"/>
  <c r="L24" i="15"/>
  <c r="K24" i="15"/>
  <c r="J24" i="15"/>
  <c r="I24" i="15"/>
  <c r="AB23" i="15"/>
  <c r="AA23" i="15"/>
  <c r="Z23" i="15"/>
  <c r="Y23" i="15"/>
  <c r="X23" i="15"/>
  <c r="W23" i="15"/>
  <c r="V23" i="15"/>
  <c r="T23" i="15"/>
  <c r="U23" i="15" s="1"/>
  <c r="R23" i="15"/>
  <c r="AE23" i="15" s="1"/>
  <c r="AF23" i="15" s="1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C10" i="15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B9" i="15"/>
  <c r="AA9" i="15"/>
  <c r="Z9" i="15"/>
  <c r="Y9" i="15"/>
  <c r="X9" i="15"/>
  <c r="W9" i="15"/>
  <c r="V9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AG6" i="15"/>
  <c r="AE6" i="15"/>
  <c r="AC6" i="15"/>
  <c r="Y6" i="15"/>
  <c r="V6" i="15"/>
  <c r="B6" i="15"/>
  <c r="AF9" i="15" s="1"/>
  <c r="AG5" i="15"/>
  <c r="AC5" i="15"/>
  <c r="X5" i="15"/>
  <c r="V5" i="15"/>
  <c r="B5" i="15"/>
  <c r="AE38" i="14"/>
  <c r="V13" i="14"/>
  <c r="V12" i="14"/>
  <c r="V12" i="5"/>
  <c r="V13" i="5"/>
  <c r="Y24" i="15" l="1"/>
  <c r="X24" i="15"/>
  <c r="AA24" i="15"/>
  <c r="AB24" i="15"/>
  <c r="AD23" i="15"/>
  <c r="AD16" i="15"/>
  <c r="AD20" i="15"/>
  <c r="AD15" i="15"/>
  <c r="P24" i="15"/>
  <c r="AC13" i="15"/>
  <c r="AD13" i="15"/>
  <c r="Z24" i="15"/>
  <c r="AC14" i="15"/>
  <c r="AD14" i="15" s="1"/>
  <c r="AC17" i="15"/>
  <c r="AD17" i="15"/>
  <c r="AC18" i="15"/>
  <c r="AD18" i="15" s="1"/>
  <c r="AC21" i="15"/>
  <c r="AD21" i="15"/>
  <c r="AC22" i="15"/>
  <c r="AD22" i="15" s="1"/>
  <c r="AG14" i="15"/>
  <c r="AH14" i="15" s="1"/>
  <c r="AG18" i="15"/>
  <c r="AH18" i="15" s="1"/>
  <c r="AG22" i="15"/>
  <c r="AH22" i="15" s="1"/>
  <c r="AG11" i="15"/>
  <c r="AH11" i="15" s="1"/>
  <c r="AG15" i="15"/>
  <c r="AH15" i="15" s="1"/>
  <c r="AG19" i="15"/>
  <c r="AH19" i="15" s="1"/>
  <c r="AG23" i="15"/>
  <c r="AH23" i="15" s="1"/>
  <c r="AG17" i="15"/>
  <c r="AH17" i="15" s="1"/>
  <c r="AG10" i="15"/>
  <c r="AH10" i="15" s="1"/>
  <c r="AG12" i="15"/>
  <c r="AH12" i="15" s="1"/>
  <c r="AG16" i="15"/>
  <c r="AH16" i="15" s="1"/>
  <c r="AG20" i="15"/>
  <c r="AH20" i="15" s="1"/>
  <c r="AG9" i="15"/>
  <c r="AH9" i="15" s="1"/>
  <c r="AG13" i="15"/>
  <c r="AH13" i="15" s="1"/>
  <c r="AG21" i="15"/>
  <c r="AH21" i="15" s="1"/>
  <c r="T24" i="15"/>
  <c r="U24" i="15"/>
  <c r="O26" i="15" s="1"/>
  <c r="M42" i="14" s="1"/>
  <c r="V24" i="15"/>
  <c r="W24" i="15"/>
  <c r="AF24" i="15"/>
  <c r="AE24" i="15"/>
  <c r="AC11" i="15"/>
  <c r="AD11" i="15" s="1"/>
  <c r="AC15" i="15"/>
  <c r="AC19" i="15"/>
  <c r="AD19" i="15" s="1"/>
  <c r="AC23" i="15"/>
  <c r="R24" i="15"/>
  <c r="AC12" i="15"/>
  <c r="AD12" i="15" s="1"/>
  <c r="AC16" i="15"/>
  <c r="AC20" i="15"/>
  <c r="AD24" i="15" l="1"/>
  <c r="V43" i="14" s="1"/>
  <c r="AE43" i="14" s="1"/>
  <c r="AC24" i="15"/>
  <c r="AH24" i="15"/>
  <c r="AG24" i="15"/>
  <c r="AB26" i="15" l="1"/>
  <c r="AB27" i="15" s="1"/>
  <c r="J37" i="14"/>
  <c r="V42" i="14" l="1"/>
  <c r="V37" i="14" s="1"/>
  <c r="AE42" i="14" l="1"/>
  <c r="AE37" i="14" s="1"/>
  <c r="U9" i="1"/>
  <c r="U10" i="1"/>
  <c r="R10" i="1"/>
  <c r="Z10" i="1"/>
  <c r="Z9" i="1" l="1"/>
  <c r="Y10" i="1"/>
  <c r="Y9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1" i="1"/>
  <c r="Y11" i="1"/>
  <c r="S11" i="1"/>
  <c r="Q11" i="1"/>
  <c r="M43" i="5" s="1"/>
  <c r="O11" i="1"/>
  <c r="N11" i="1"/>
  <c r="M11" i="1"/>
  <c r="L11" i="1"/>
  <c r="K11" i="1"/>
  <c r="J11" i="1"/>
  <c r="I11" i="1"/>
  <c r="AC10" i="1"/>
  <c r="AB10" i="1"/>
  <c r="AA10" i="1"/>
  <c r="X10" i="1"/>
  <c r="W10" i="1"/>
  <c r="V10" i="1"/>
  <c r="AE10" i="1"/>
  <c r="AF10" i="1" s="1"/>
  <c r="AC9" i="1"/>
  <c r="AB9" i="1"/>
  <c r="AA9" i="1"/>
  <c r="X9" i="1"/>
  <c r="W9" i="1"/>
  <c r="V9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G6" i="1"/>
  <c r="AE6" i="1"/>
  <c r="AC6" i="1"/>
  <c r="Y6" i="1"/>
  <c r="V6" i="1"/>
  <c r="B6" i="1"/>
  <c r="AG5" i="1"/>
  <c r="AC5" i="1"/>
  <c r="X5" i="1"/>
  <c r="V5" i="1"/>
  <c r="B5" i="1"/>
  <c r="AD9" i="1" l="1"/>
  <c r="AG10" i="1"/>
  <c r="AH10" i="1" s="1"/>
  <c r="AG9" i="1"/>
  <c r="AH9" i="1" s="1"/>
  <c r="X11" i="1"/>
  <c r="AA11" i="1"/>
  <c r="AB11" i="1"/>
  <c r="V11" i="1"/>
  <c r="R11" i="1"/>
  <c r="W11" i="1"/>
  <c r="P11" i="1"/>
  <c r="AE9" i="1"/>
  <c r="AF9" i="1" s="1"/>
  <c r="AD11" i="1" l="1"/>
  <c r="V43" i="5" s="1"/>
  <c r="AC11" i="1"/>
  <c r="U11" i="1"/>
  <c r="O13" i="1" s="1"/>
  <c r="M42" i="5" s="1"/>
  <c r="T11" i="1"/>
  <c r="AG11" i="1"/>
  <c r="AH11" i="1"/>
  <c r="AF11" i="1"/>
  <c r="AE11" i="1"/>
  <c r="AB13" i="1" l="1"/>
  <c r="V42" i="5" s="1"/>
  <c r="AE43" i="5"/>
  <c r="J37" i="5"/>
  <c r="AE42" i="5" l="1"/>
  <c r="AE37" i="5" s="1"/>
  <c r="AB14" i="1"/>
  <c r="V37" i="5" l="1"/>
</calcChain>
</file>

<file path=xl/sharedStrings.xml><?xml version="1.0" encoding="utf-8"?>
<sst xmlns="http://schemas.openxmlformats.org/spreadsheetml/2006/main" count="561" uniqueCount="159">
  <si>
    <t>７．添付書類（４）その他博報堂プロダクツが指示する書面等</t>
  </si>
  <si>
    <t>　（実施細目第３条　第１項第二号　イ関係）</t>
    <phoneticPr fontId="4"/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</si>
  <si>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</si>
  <si>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5"/>
  </si>
  <si>
    <t>社会福祉法人国交会自動車苑</t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</si>
  <si>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</si>
  <si>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</si>
  <si>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</si>
  <si>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</si>
  <si>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</si>
  <si>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</si>
  <si>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</si>
  <si>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</si>
  <si>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</si>
  <si>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</si>
  <si>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</si>
  <si>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</si>
  <si>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</si>
  <si>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</si>
  <si>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</si>
  <si>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</si>
  <si>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</si>
  <si>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</si>
  <si>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</si>
  <si>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</si>
  <si>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</si>
  <si>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</si>
  <si>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</si>
  <si>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</si>
  <si>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</si>
  <si>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</si>
  <si>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</si>
  <si>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</si>
  <si>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</si>
  <si>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</si>
  <si>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</si>
  <si>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</si>
  <si>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</si>
  <si>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⑦開催した研修等に期待される短期入所利用促進の効果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</si>
  <si>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</si>
  <si>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</si>
  <si>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</si>
  <si>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</si>
  <si>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</si>
  <si>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</si>
  <si>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</si>
  <si>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</si>
  <si>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</si>
  <si>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</si>
  <si>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</si>
  <si>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</si>
  <si>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</si>
  <si>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</si>
  <si>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</si>
  <si>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※会議費（お茶代）・会場使用料・放送機器使用料・資料費の根拠は、領収書等のとおり</t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</si>
  <si>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</si>
  <si>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</si>
  <si>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</si>
  <si>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７．添付書類（４）その他博報堂プロダクツが指示する書面等</t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</si>
  <si>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</si>
  <si>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</si>
  <si>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</si>
  <si>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</si>
  <si>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</si>
  <si>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</si>
  <si>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</si>
  <si>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</si>
  <si>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</si>
  <si>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</si>
  <si>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</si>
  <si>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</si>
  <si>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</si>
  <si>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</si>
  <si>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</si>
  <si>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</si>
  <si>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</si>
  <si>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</si>
  <si>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</si>
  <si>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</si>
  <si>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</si>
  <si>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</si>
  <si>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</si>
  <si>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</si>
  <si>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</si>
  <si>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</si>
  <si>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</si>
  <si>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</si>
  <si>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</si>
  <si>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</si>
  <si>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</si>
  <si>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</si>
  <si>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</si>
  <si>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</si>
  <si>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</si>
  <si>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</si>
  <si>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</si>
  <si>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</si>
  <si>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</si>
  <si>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</si>
  <si>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</si>
  <si>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ｈ</t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</si>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</sst>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0" xfId="4" applyFont="1" applyAlignment="1">
      <alignment horizontal="left" vertical="center"/>
    </xf>
    <xf numFmtId="38" fontId="7" fillId="3" borderId="20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left" vertical="center" shrinkToFit="1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176" fontId="7" fillId="2" borderId="0" xfId="4" applyNumberFormat="1" applyFont="1" applyFill="1" applyAlignment="1">
      <alignment vertical="center" shrinkToFit="1"/>
    </xf>
    <xf numFmtId="176" fontId="7" fillId="2" borderId="0" xfId="4" applyNumberFormat="1" applyFont="1" applyFill="1" applyAlignment="1">
      <alignment vertical="top" shrinkToFit="1"/>
    </xf>
    <xf numFmtId="176" fontId="7" fillId="0" borderId="0" xfId="4" applyNumberFormat="1" applyFont="1" applyAlignment="1">
      <alignment horizontal="right" vertical="top" shrinkToFit="1"/>
    </xf>
    <xf numFmtId="176" fontId="7" fillId="0" borderId="0" xfId="4" applyNumberFormat="1" applyFont="1" applyAlignment="1" applyProtection="1">
      <alignment horizontal="right" vertical="top" shrinkToFit="1"/>
      <protection locked="0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36</xdr:row>
      <xdr:rowOff>38100</xdr:rowOff>
    </xdr:from>
    <xdr:to>
      <xdr:col>49</xdr:col>
      <xdr:colOff>23132</xdr:colOff>
      <xdr:row>43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12</xdr:row>
      <xdr:rowOff>14469</xdr:rowOff>
    </xdr:from>
    <xdr:to>
      <xdr:col>61</xdr:col>
      <xdr:colOff>151232</xdr:colOff>
      <xdr:row>22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35</xdr:row>
      <xdr:rowOff>161925</xdr:rowOff>
    </xdr:from>
    <xdr:to>
      <xdr:col>48</xdr:col>
      <xdr:colOff>175532</xdr:colOff>
      <xdr:row>43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8"/>
  <sheetViews>
    <sheetView showZeros="0" tabSelected="1" view="pageBreakPreview" zoomScaleSheetLayoutView="100" workbookViewId="0">
      <selection sqref="A1:AI1"/>
    </sheetView>
  </sheetViews>
  <sheetFormatPr defaultColWidth="2.375" defaultRowHeight="15.75"/>
  <cols>
    <col min="1" max="21" width="2.375" style="31"/>
    <col min="22" max="22" width="3" style="31" bestFit="1" customWidth="1"/>
    <col min="23" max="16384" width="2.375" style="31"/>
  </cols>
  <sheetData>
    <row r="1" spans="1:36" ht="1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6" ht="1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36">
      <c r="B3" s="83"/>
    </row>
    <row r="4" spans="1:36">
      <c r="A4" s="132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6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6">
      <c r="B6" s="83"/>
      <c r="R6" s="115" t="s">
        <v>3</v>
      </c>
      <c r="S6" s="115"/>
      <c r="T6" s="115"/>
      <c r="U6" s="134" t="s">
        <v>4</v>
      </c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1:36">
      <c r="B7" s="83"/>
      <c r="R7" s="115"/>
      <c r="S7" s="115"/>
      <c r="T7" s="115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36">
      <c r="B8" s="83"/>
      <c r="R8" s="115" t="s">
        <v>5</v>
      </c>
      <c r="S8" s="115"/>
      <c r="T8" s="115"/>
      <c r="U8" s="135" t="s">
        <v>6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</row>
    <row r="9" spans="1:36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6">
      <c r="B10" s="84" t="s">
        <v>7</v>
      </c>
      <c r="C10" s="114" t="s">
        <v>8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6">
      <c r="C11" s="85" t="s">
        <v>9</v>
      </c>
      <c r="D11" s="128" t="s">
        <v>10</v>
      </c>
      <c r="E11" s="128"/>
      <c r="F11" s="128"/>
      <c r="G11" s="128"/>
      <c r="H11" s="128"/>
      <c r="I11" s="128"/>
      <c r="J11" s="85" t="s">
        <v>11</v>
      </c>
      <c r="K11" s="136" t="s">
        <v>12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</row>
    <row r="12" spans="1:36">
      <c r="C12" s="31" t="s">
        <v>13</v>
      </c>
      <c r="D12" s="114" t="s">
        <v>14</v>
      </c>
      <c r="E12" s="114"/>
      <c r="F12" s="114"/>
      <c r="G12" s="114"/>
      <c r="H12" s="114"/>
      <c r="I12" s="114"/>
      <c r="J12" s="31" t="s">
        <v>11</v>
      </c>
      <c r="K12" s="118">
        <v>45566</v>
      </c>
      <c r="L12" s="118"/>
      <c r="M12" s="118"/>
      <c r="N12" s="118"/>
      <c r="O12" s="118"/>
      <c r="P12" s="118"/>
      <c r="Q12" s="118"/>
      <c r="R12" s="28"/>
      <c r="S12" s="119">
        <v>0.54166666666666652</v>
      </c>
      <c r="T12" s="119"/>
      <c r="U12" s="119"/>
      <c r="V12" s="31" t="str">
        <f>IF(S12="","","～")</f>
        <v>～</v>
      </c>
      <c r="W12" s="119">
        <v>0.70833333333333337</v>
      </c>
      <c r="X12" s="119"/>
      <c r="Y12" s="119"/>
    </row>
    <row r="13" spans="1:36">
      <c r="B13" s="83" t="s">
        <v>15</v>
      </c>
      <c r="K13" s="118"/>
      <c r="L13" s="118"/>
      <c r="M13" s="118"/>
      <c r="N13" s="118"/>
      <c r="O13" s="118"/>
      <c r="P13" s="118"/>
      <c r="Q13" s="118"/>
      <c r="R13" s="28"/>
      <c r="S13" s="119"/>
      <c r="T13" s="119"/>
      <c r="U13" s="119"/>
      <c r="V13" s="31" t="str">
        <f>IF(S13="","","～")</f>
        <v/>
      </c>
      <c r="W13" s="119"/>
      <c r="X13" s="119"/>
      <c r="Y13" s="119"/>
    </row>
    <row r="14" spans="1:36">
      <c r="B14" s="83"/>
      <c r="C14" s="31" t="s">
        <v>16</v>
      </c>
      <c r="D14" s="114" t="s">
        <v>17</v>
      </c>
      <c r="E14" s="114"/>
      <c r="F14" s="114"/>
      <c r="G14" s="114"/>
      <c r="J14" s="31" t="s">
        <v>11</v>
      </c>
      <c r="K14" s="117" t="s">
        <v>18</v>
      </c>
      <c r="L14" s="117"/>
      <c r="M14" s="117"/>
      <c r="N14" s="117"/>
      <c r="O14" s="114" t="s">
        <v>19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</row>
    <row r="15" spans="1:36">
      <c r="B15" s="83"/>
      <c r="K15" s="117" t="s">
        <v>20</v>
      </c>
      <c r="L15" s="117"/>
      <c r="M15" s="117"/>
      <c r="N15" s="117"/>
      <c r="O15" s="114" t="s">
        <v>21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</row>
    <row r="16" spans="1:36">
      <c r="B16" s="83"/>
      <c r="C16" s="31" t="s">
        <v>22</v>
      </c>
      <c r="D16" s="114" t="s">
        <v>23</v>
      </c>
      <c r="E16" s="114"/>
      <c r="F16" s="114"/>
      <c r="G16" s="114"/>
      <c r="H16" s="114"/>
      <c r="I16" s="114"/>
      <c r="J16" s="31" t="s">
        <v>11</v>
      </c>
      <c r="K16" s="116">
        <v>28</v>
      </c>
      <c r="L16" s="116"/>
      <c r="M16" s="116"/>
      <c r="N16" s="116"/>
      <c r="O16" s="116"/>
      <c r="P16" s="31" t="s">
        <v>24</v>
      </c>
      <c r="Q16" s="115" t="s">
        <v>25</v>
      </c>
      <c r="R16" s="115"/>
      <c r="S16" s="115"/>
      <c r="T16" s="115"/>
      <c r="U16" s="115"/>
      <c r="V16" s="115"/>
    </row>
    <row r="17" spans="2:79">
      <c r="B17" s="83"/>
      <c r="C17" s="31" t="s">
        <v>26</v>
      </c>
      <c r="D17" s="114" t="s">
        <v>27</v>
      </c>
      <c r="E17" s="114"/>
      <c r="F17" s="114"/>
      <c r="G17" s="114"/>
      <c r="H17" s="114"/>
      <c r="I17" s="114"/>
      <c r="J17" s="31" t="s">
        <v>11</v>
      </c>
      <c r="K17" s="124" t="s">
        <v>28</v>
      </c>
      <c r="L17" s="124"/>
      <c r="M17" s="124"/>
      <c r="N17" s="121" t="s">
        <v>29</v>
      </c>
      <c r="O17" s="121"/>
      <c r="P17" s="121"/>
      <c r="Q17" s="121"/>
      <c r="R17" s="121"/>
      <c r="S17" s="122"/>
      <c r="T17" s="124" t="s">
        <v>30</v>
      </c>
      <c r="U17" s="124"/>
      <c r="V17" s="124"/>
      <c r="W17" s="121" t="s">
        <v>31</v>
      </c>
      <c r="X17" s="121"/>
      <c r="Y17" s="121"/>
      <c r="Z17" s="121"/>
      <c r="AA17" s="121"/>
      <c r="AB17" s="121"/>
      <c r="AC17" s="122"/>
      <c r="AD17" s="122"/>
      <c r="AE17" s="122"/>
      <c r="AF17" s="122"/>
      <c r="AG17" s="122"/>
      <c r="AH17" s="122"/>
      <c r="AI17" s="122"/>
    </row>
    <row r="18" spans="2:79">
      <c r="B18" s="83"/>
      <c r="K18" s="125" t="s">
        <v>32</v>
      </c>
      <c r="L18" s="125"/>
      <c r="M18" s="125"/>
      <c r="N18" s="120"/>
      <c r="O18" s="120"/>
      <c r="P18" s="120"/>
      <c r="Q18" s="120"/>
      <c r="R18" s="120"/>
      <c r="S18" s="120"/>
      <c r="T18" s="125" t="s">
        <v>33</v>
      </c>
      <c r="U18" s="125"/>
      <c r="V18" s="125"/>
      <c r="W18" s="120"/>
      <c r="X18" s="120"/>
      <c r="Y18" s="120"/>
      <c r="Z18" s="120"/>
      <c r="AA18" s="120"/>
      <c r="AB18" s="120"/>
      <c r="AC18" s="126"/>
      <c r="AD18" s="126"/>
      <c r="AE18" s="126"/>
      <c r="AF18" s="126"/>
      <c r="AG18" s="126"/>
      <c r="AH18" s="126"/>
      <c r="AI18" s="126"/>
    </row>
    <row r="19" spans="2:79">
      <c r="B19" s="83"/>
      <c r="K19" s="125" t="s">
        <v>34</v>
      </c>
      <c r="L19" s="125"/>
      <c r="M19" s="125"/>
      <c r="N19" s="120"/>
      <c r="O19" s="120"/>
      <c r="P19" s="120"/>
      <c r="Q19" s="120"/>
      <c r="R19" s="120"/>
      <c r="S19" s="126"/>
      <c r="T19" s="125" t="s">
        <v>35</v>
      </c>
      <c r="U19" s="125"/>
      <c r="V19" s="125"/>
      <c r="W19" s="120"/>
      <c r="X19" s="120"/>
      <c r="Y19" s="120"/>
      <c r="Z19" s="120"/>
      <c r="AA19" s="120"/>
      <c r="AB19" s="120"/>
      <c r="AC19" s="126"/>
      <c r="AD19" s="126"/>
      <c r="AE19" s="126"/>
      <c r="AF19" s="126"/>
      <c r="AG19" s="126"/>
      <c r="AH19" s="126"/>
      <c r="AI19" s="126"/>
    </row>
    <row r="20" spans="2:79">
      <c r="B20" s="83"/>
      <c r="C20" s="31" t="s">
        <v>36</v>
      </c>
    </row>
    <row r="21" spans="2:79">
      <c r="D21" s="123" t="s">
        <v>37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86"/>
    </row>
    <row r="22" spans="2:79"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23" t="s">
        <v>39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86"/>
    </row>
    <row r="26" spans="2:79"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86"/>
    </row>
    <row r="27" spans="2:79"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86"/>
    </row>
    <row r="28" spans="2:79"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86"/>
    </row>
    <row r="29" spans="2:79"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86"/>
    </row>
    <row r="30" spans="2:79"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30" t="s">
        <v>41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31" t="s">
        <v>43</v>
      </c>
      <c r="D37" s="131"/>
      <c r="E37" s="131"/>
      <c r="F37" s="131"/>
      <c r="G37" s="131"/>
      <c r="H37" s="131"/>
      <c r="I37" s="131"/>
      <c r="J37" s="129">
        <f>SUM(M38:O43)</f>
        <v>62648</v>
      </c>
      <c r="K37" s="129"/>
      <c r="L37" s="129"/>
      <c r="M37" s="129"/>
      <c r="N37" s="113" t="s">
        <v>44</v>
      </c>
      <c r="O37" s="113"/>
      <c r="P37" s="113"/>
      <c r="Q37" s="113"/>
      <c r="R37" s="113"/>
      <c r="S37" s="113"/>
      <c r="T37" s="113"/>
      <c r="U37" s="113"/>
      <c r="V37" s="129">
        <f>SUM(V38:X43)</f>
        <v>36848</v>
      </c>
      <c r="W37" s="129"/>
      <c r="X37" s="129"/>
      <c r="Y37" s="129"/>
      <c r="Z37" s="113" t="s">
        <v>45</v>
      </c>
      <c r="AA37" s="113"/>
      <c r="AB37" s="113"/>
      <c r="AC37" s="113"/>
      <c r="AD37" s="113"/>
      <c r="AE37" s="129">
        <f>SUM(AE38:AG43)</f>
        <v>25800</v>
      </c>
      <c r="AF37" s="129"/>
      <c r="AG37" s="129"/>
      <c r="AH37" s="129"/>
    </row>
    <row r="38" spans="1:35">
      <c r="D38" s="111" t="s">
        <v>46</v>
      </c>
      <c r="E38" s="111"/>
      <c r="F38" s="111"/>
      <c r="G38" s="112" t="s">
        <v>47</v>
      </c>
      <c r="H38" s="112"/>
      <c r="I38" s="112"/>
      <c r="J38" s="112"/>
      <c r="K38" s="112"/>
      <c r="L38" s="112"/>
      <c r="M38" s="193">
        <v>15000</v>
      </c>
      <c r="N38" s="193"/>
      <c r="O38" s="193"/>
      <c r="P38" s="112" t="s">
        <v>48</v>
      </c>
      <c r="Q38" s="112"/>
      <c r="R38" s="112"/>
      <c r="S38" s="112"/>
      <c r="T38" s="112"/>
      <c r="U38" s="112"/>
      <c r="V38" s="193">
        <v>10000</v>
      </c>
      <c r="W38" s="193"/>
      <c r="X38" s="193"/>
      <c r="Z38" s="113" t="s">
        <v>45</v>
      </c>
      <c r="AA38" s="113"/>
      <c r="AB38" s="113"/>
      <c r="AC38" s="113"/>
      <c r="AD38" s="113"/>
      <c r="AE38" s="191">
        <f>M38-V38</f>
        <v>5000</v>
      </c>
      <c r="AF38" s="191"/>
      <c r="AG38" s="191"/>
      <c r="AI38" s="86"/>
    </row>
    <row r="39" spans="1:35">
      <c r="D39" s="111" t="s">
        <v>49</v>
      </c>
      <c r="E39" s="111"/>
      <c r="F39" s="111"/>
      <c r="G39" s="112" t="s">
        <v>47</v>
      </c>
      <c r="H39" s="112"/>
      <c r="I39" s="112"/>
      <c r="J39" s="112"/>
      <c r="K39" s="112"/>
      <c r="L39" s="112"/>
      <c r="M39" s="193">
        <v>15000</v>
      </c>
      <c r="N39" s="193"/>
      <c r="O39" s="193"/>
      <c r="P39" s="112" t="s">
        <v>48</v>
      </c>
      <c r="Q39" s="112"/>
      <c r="R39" s="112"/>
      <c r="S39" s="112"/>
      <c r="T39" s="112"/>
      <c r="U39" s="112"/>
      <c r="V39" s="193">
        <v>10000</v>
      </c>
      <c r="W39" s="193"/>
      <c r="X39" s="193"/>
      <c r="Z39" s="113" t="s">
        <v>45</v>
      </c>
      <c r="AA39" s="113"/>
      <c r="AB39" s="113"/>
      <c r="AC39" s="113"/>
      <c r="AD39" s="113"/>
      <c r="AE39" s="192">
        <f t="shared" ref="AE39:AE40" si="0">M39-V39</f>
        <v>5000</v>
      </c>
      <c r="AF39" s="192"/>
      <c r="AG39" s="192"/>
      <c r="AI39" s="86"/>
    </row>
    <row r="40" spans="1:35">
      <c r="C40" s="87"/>
      <c r="D40" s="111" t="s">
        <v>50</v>
      </c>
      <c r="E40" s="111"/>
      <c r="F40" s="111"/>
      <c r="G40" s="112" t="s">
        <v>47</v>
      </c>
      <c r="H40" s="112"/>
      <c r="I40" s="112"/>
      <c r="J40" s="112"/>
      <c r="K40" s="112"/>
      <c r="L40" s="112"/>
      <c r="M40" s="193">
        <v>3000</v>
      </c>
      <c r="N40" s="193"/>
      <c r="O40" s="193"/>
      <c r="P40" s="112" t="s">
        <v>48</v>
      </c>
      <c r="Q40" s="112"/>
      <c r="R40" s="112"/>
      <c r="S40" s="112"/>
      <c r="T40" s="112"/>
      <c r="U40" s="112"/>
      <c r="V40" s="193">
        <v>1500</v>
      </c>
      <c r="W40" s="193"/>
      <c r="X40" s="193"/>
      <c r="Z40" s="113" t="s">
        <v>45</v>
      </c>
      <c r="AA40" s="113"/>
      <c r="AB40" s="113"/>
      <c r="AC40" s="113"/>
      <c r="AD40" s="113"/>
      <c r="AE40" s="192">
        <f t="shared" si="0"/>
        <v>1500</v>
      </c>
      <c r="AF40" s="192"/>
      <c r="AG40" s="192"/>
    </row>
    <row r="41" spans="1:35">
      <c r="D41" s="111" t="s">
        <v>51</v>
      </c>
      <c r="E41" s="111"/>
      <c r="F41" s="111"/>
      <c r="G41" s="112" t="s">
        <v>47</v>
      </c>
      <c r="H41" s="112"/>
      <c r="I41" s="112"/>
      <c r="J41" s="112"/>
      <c r="K41" s="112"/>
      <c r="L41" s="112"/>
      <c r="M41" s="193">
        <v>3000</v>
      </c>
      <c r="N41" s="193"/>
      <c r="O41" s="193"/>
      <c r="P41" s="112" t="s">
        <v>48</v>
      </c>
      <c r="Q41" s="112"/>
      <c r="R41" s="112"/>
      <c r="S41" s="112"/>
      <c r="T41" s="112"/>
      <c r="U41" s="112"/>
      <c r="V41" s="193">
        <v>1500</v>
      </c>
      <c r="W41" s="193"/>
      <c r="X41" s="193"/>
      <c r="Z41" s="113" t="s">
        <v>45</v>
      </c>
      <c r="AA41" s="113"/>
      <c r="AB41" s="113"/>
      <c r="AC41" s="113"/>
      <c r="AD41" s="113"/>
      <c r="AE41" s="192">
        <f>M41-V41</f>
        <v>1500</v>
      </c>
      <c r="AF41" s="192"/>
      <c r="AG41" s="192"/>
      <c r="AI41" s="86"/>
    </row>
    <row r="42" spans="1:35">
      <c r="C42" s="87"/>
      <c r="D42" s="111" t="s">
        <v>52</v>
      </c>
      <c r="E42" s="111"/>
      <c r="F42" s="111"/>
      <c r="G42" s="112" t="s">
        <v>47</v>
      </c>
      <c r="H42" s="112"/>
      <c r="I42" s="112"/>
      <c r="J42" s="112"/>
      <c r="K42" s="112"/>
      <c r="L42" s="112"/>
      <c r="M42" s="129">
        <f>SUM('&lt;見本&gt;行程表及び諸謝金等積算書'!$O$13)-M43</f>
        <v>1648</v>
      </c>
      <c r="N42" s="129"/>
      <c r="O42" s="129"/>
      <c r="P42" s="112" t="s">
        <v>48</v>
      </c>
      <c r="Q42" s="112"/>
      <c r="R42" s="112"/>
      <c r="S42" s="112"/>
      <c r="T42" s="112"/>
      <c r="U42" s="112"/>
      <c r="V42" s="129">
        <f>SUM('&lt;見本&gt;行程表及び諸謝金等積算書'!$AB$13)-V43</f>
        <v>1648</v>
      </c>
      <c r="W42" s="129"/>
      <c r="X42" s="129"/>
      <c r="Z42" s="113" t="s">
        <v>45</v>
      </c>
      <c r="AA42" s="113"/>
      <c r="AB42" s="113"/>
      <c r="AC42" s="113"/>
      <c r="AD42" s="113"/>
      <c r="AE42" s="191">
        <f t="shared" ref="AE42" si="1">M42-V42</f>
        <v>0</v>
      </c>
      <c r="AF42" s="191"/>
      <c r="AG42" s="191"/>
    </row>
    <row r="43" spans="1:35">
      <c r="C43" s="87"/>
      <c r="D43" s="111" t="s">
        <v>53</v>
      </c>
      <c r="E43" s="111"/>
      <c r="F43" s="111"/>
      <c r="G43" s="112" t="s">
        <v>47</v>
      </c>
      <c r="H43" s="112"/>
      <c r="I43" s="112"/>
      <c r="J43" s="112"/>
      <c r="K43" s="112"/>
      <c r="L43" s="112"/>
      <c r="M43" s="129">
        <f>SUM('&lt;見本&gt;行程表及び諸謝金等積算書'!$Q$11)</f>
        <v>25000</v>
      </c>
      <c r="N43" s="129"/>
      <c r="O43" s="129"/>
      <c r="P43" s="112" t="s">
        <v>48</v>
      </c>
      <c r="Q43" s="112"/>
      <c r="R43" s="112"/>
      <c r="S43" s="112"/>
      <c r="T43" s="112"/>
      <c r="U43" s="112"/>
      <c r="V43" s="129">
        <f>SUM('&lt;見本&gt;行程表及び諸謝金等積算書'!$AD$11)</f>
        <v>12200</v>
      </c>
      <c r="W43" s="129"/>
      <c r="X43" s="129"/>
      <c r="Z43" s="113" t="s">
        <v>45</v>
      </c>
      <c r="AA43" s="113"/>
      <c r="AB43" s="113"/>
      <c r="AC43" s="113"/>
      <c r="AD43" s="113"/>
      <c r="AE43" s="191">
        <f>M43-V43</f>
        <v>12800</v>
      </c>
      <c r="AF43" s="191"/>
      <c r="AG43" s="191"/>
    </row>
    <row r="44" spans="1:35">
      <c r="C44" s="87"/>
      <c r="D44" s="128" t="s">
        <v>54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</row>
    <row r="45" spans="1:35">
      <c r="D45" s="130" t="s">
        <v>55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7" t="s">
        <v>56</v>
      </c>
      <c r="B47" s="127"/>
      <c r="C47" s="123" t="s">
        <v>57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</row>
    <row r="48" spans="1:35"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</row>
  </sheetData>
  <sheetProtection sheet="1" objects="1" scenarios="1" selectLockedCells="1" selectUnlockedCells="1"/>
  <mergeCells count="93">
    <mergeCell ref="W13:Y13"/>
    <mergeCell ref="W12:Y12"/>
    <mergeCell ref="A4:AI4"/>
    <mergeCell ref="U6:AI7"/>
    <mergeCell ref="D12:I12"/>
    <mergeCell ref="D11:I11"/>
    <mergeCell ref="U8:AI8"/>
    <mergeCell ref="C10:AI10"/>
    <mergeCell ref="K11:AJ11"/>
    <mergeCell ref="V37:Y37"/>
    <mergeCell ref="Z37:AD37"/>
    <mergeCell ref="AE37:AH37"/>
    <mergeCell ref="M38:O38"/>
    <mergeCell ref="K19:M19"/>
    <mergeCell ref="T19:V19"/>
    <mergeCell ref="N19:S19"/>
    <mergeCell ref="W19:AI19"/>
    <mergeCell ref="C34:AG34"/>
    <mergeCell ref="C37:I37"/>
    <mergeCell ref="J37:M37"/>
    <mergeCell ref="N37:U37"/>
    <mergeCell ref="M42:O42"/>
    <mergeCell ref="D38:F38"/>
    <mergeCell ref="G38:L38"/>
    <mergeCell ref="P38:U38"/>
    <mergeCell ref="D45:AH45"/>
    <mergeCell ref="Z38:AD38"/>
    <mergeCell ref="AE38:AG38"/>
    <mergeCell ref="V38:X38"/>
    <mergeCell ref="D39:F39"/>
    <mergeCell ref="G39:L39"/>
    <mergeCell ref="M39:O39"/>
    <mergeCell ref="P39:U39"/>
    <mergeCell ref="V39:X39"/>
    <mergeCell ref="Z39:AD39"/>
    <mergeCell ref="AE39:AG39"/>
    <mergeCell ref="D40:F40"/>
    <mergeCell ref="A47:B47"/>
    <mergeCell ref="G43:L43"/>
    <mergeCell ref="D43:F43"/>
    <mergeCell ref="Z42:AD42"/>
    <mergeCell ref="D44:AG44"/>
    <mergeCell ref="C47:AI48"/>
    <mergeCell ref="D42:F42"/>
    <mergeCell ref="G42:L42"/>
    <mergeCell ref="M43:O43"/>
    <mergeCell ref="P42:U42"/>
    <mergeCell ref="V42:X42"/>
    <mergeCell ref="V43:X43"/>
    <mergeCell ref="AE43:AG43"/>
    <mergeCell ref="Z43:AD43"/>
    <mergeCell ref="P43:U43"/>
    <mergeCell ref="AE42:AG42"/>
    <mergeCell ref="D17:I17"/>
    <mergeCell ref="N18:S18"/>
    <mergeCell ref="N17:S17"/>
    <mergeCell ref="D21:AH22"/>
    <mergeCell ref="D25:AH31"/>
    <mergeCell ref="K17:M17"/>
    <mergeCell ref="T17:V17"/>
    <mergeCell ref="K18:M18"/>
    <mergeCell ref="T18:V18"/>
    <mergeCell ref="W17:AI17"/>
    <mergeCell ref="W18:AI18"/>
    <mergeCell ref="A1:AI1"/>
    <mergeCell ref="A2:AI2"/>
    <mergeCell ref="R6:T7"/>
    <mergeCell ref="R8:T8"/>
    <mergeCell ref="K16:O16"/>
    <mergeCell ref="D16:I16"/>
    <mergeCell ref="K15:N15"/>
    <mergeCell ref="K14:N14"/>
    <mergeCell ref="O14:AI14"/>
    <mergeCell ref="O15:AI15"/>
    <mergeCell ref="Q16:V16"/>
    <mergeCell ref="D14:G14"/>
    <mergeCell ref="K13:Q13"/>
    <mergeCell ref="K12:Q12"/>
    <mergeCell ref="S13:U13"/>
    <mergeCell ref="S12:U12"/>
    <mergeCell ref="AE40:AG40"/>
    <mergeCell ref="D41:F41"/>
    <mergeCell ref="G41:L41"/>
    <mergeCell ref="M41:O41"/>
    <mergeCell ref="P41:U41"/>
    <mergeCell ref="V41:X41"/>
    <mergeCell ref="Z41:AD41"/>
    <mergeCell ref="AE41:AG41"/>
    <mergeCell ref="G40:L40"/>
    <mergeCell ref="M40:O40"/>
    <mergeCell ref="P40:U40"/>
    <mergeCell ref="V40:X40"/>
    <mergeCell ref="Z40:AD40"/>
  </mergeCells>
  <phoneticPr fontId="4"/>
  <conditionalFormatting sqref="K11:AJ11">
    <cfRule type="containsBlanks" dxfId="15" priority="3">
      <formula>LEN(TRIM(K11))=0</formula>
    </cfRule>
  </conditionalFormatting>
  <conditionalFormatting sqref="M38:O38 V38:X38">
    <cfRule type="containsBlanks" dxfId="14" priority="5">
      <formula>LEN(TRIM(M38))=0</formula>
    </cfRule>
  </conditionalFormatting>
  <conditionalFormatting sqref="U6:AI8 K12:Q13 S12:U13 W12:Y13 O14:AI15 K16:O16 N17:S19 W17:AI19 D21:AH22 D25:AH31">
    <cfRule type="containsBlanks" dxfId="13" priority="6">
      <formula>LEN(TRIM(D6))=0</formula>
    </cfRule>
  </conditionalFormatting>
  <conditionalFormatting sqref="U6 U8">
    <cfRule type="containsBlanks" dxfId="12" priority="7">
      <formula>LEN(TRIM(U6))=0</formula>
    </cfRule>
  </conditionalFormatting>
  <conditionalFormatting sqref="M39:O41">
    <cfRule type="containsBlanks" dxfId="11" priority="2">
      <formula>LEN(TRIM(M39))=0</formula>
    </cfRule>
  </conditionalFormatting>
  <conditionalFormatting sqref="V39:X41">
    <cfRule type="containsBlanks" dxfId="10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8"/>
  <sheetViews>
    <sheetView showZeros="0" view="pageBreakPreview" zoomScaleSheetLayoutView="100" workbookViewId="0">
      <selection activeCell="A4" sqref="A4:AI4"/>
    </sheetView>
  </sheetViews>
  <sheetFormatPr defaultColWidth="2.375" defaultRowHeight="15.75"/>
  <cols>
    <col min="1" max="21" width="2.375" style="31"/>
    <col min="22" max="22" width="3" style="31" bestFit="1" customWidth="1"/>
    <col min="23" max="16384" width="2.375" style="31"/>
  </cols>
  <sheetData>
    <row r="1" spans="1:35" ht="15" customHeight="1">
      <c r="A1" s="114" t="s">
        <v>58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ht="1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35">
      <c r="B3" s="83"/>
    </row>
    <row r="4" spans="1:35">
      <c r="A4" s="132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5">
      <c r="B6" s="83"/>
      <c r="R6" s="115" t="s">
        <v>3</v>
      </c>
      <c r="S6" s="115"/>
      <c r="T6" s="115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</row>
    <row r="7" spans="1:35">
      <c r="B7" s="83"/>
      <c r="R7" s="115"/>
      <c r="S7" s="115"/>
      <c r="T7" s="115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</row>
    <row r="8" spans="1:35">
      <c r="B8" s="83"/>
      <c r="R8" s="115" t="s">
        <v>5</v>
      </c>
      <c r="S8" s="115"/>
      <c r="T8" s="115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</row>
    <row r="9" spans="1:35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5">
      <c r="B10" s="84" t="s">
        <v>7</v>
      </c>
      <c r="C10" s="114" t="s">
        <v>8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>
      <c r="C11" s="85" t="s">
        <v>9</v>
      </c>
      <c r="D11" s="128" t="s">
        <v>10</v>
      </c>
      <c r="E11" s="128"/>
      <c r="F11" s="128"/>
      <c r="G11" s="128"/>
      <c r="H11" s="128"/>
      <c r="I11" s="128"/>
      <c r="J11" s="85" t="s">
        <v>11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</row>
    <row r="12" spans="1:35">
      <c r="C12" s="31" t="s">
        <v>13</v>
      </c>
      <c r="D12" s="114" t="s">
        <v>14</v>
      </c>
      <c r="E12" s="114"/>
      <c r="F12" s="114"/>
      <c r="G12" s="114"/>
      <c r="H12" s="114"/>
      <c r="I12" s="114"/>
      <c r="J12" s="31" t="s">
        <v>11</v>
      </c>
      <c r="K12" s="144"/>
      <c r="L12" s="144"/>
      <c r="M12" s="144"/>
      <c r="N12" s="144"/>
      <c r="O12" s="144"/>
      <c r="P12" s="144"/>
      <c r="Q12" s="144"/>
      <c r="R12" s="28"/>
      <c r="S12" s="145"/>
      <c r="T12" s="145"/>
      <c r="U12" s="145"/>
      <c r="V12" s="31" t="str">
        <f>IF(S12="","","～")</f>
        <v/>
      </c>
      <c r="W12" s="145"/>
      <c r="X12" s="145"/>
      <c r="Y12" s="145"/>
    </row>
    <row r="13" spans="1:35">
      <c r="B13" s="83" t="s">
        <v>15</v>
      </c>
      <c r="K13" s="144"/>
      <c r="L13" s="144"/>
      <c r="M13" s="144"/>
      <c r="N13" s="144"/>
      <c r="O13" s="144"/>
      <c r="P13" s="144"/>
      <c r="Q13" s="144"/>
      <c r="R13" s="28"/>
      <c r="S13" s="145"/>
      <c r="T13" s="145"/>
      <c r="U13" s="145"/>
      <c r="V13" s="31" t="str">
        <f>IF(S13="","","～")</f>
        <v/>
      </c>
      <c r="W13" s="145"/>
      <c r="X13" s="145"/>
      <c r="Y13" s="145"/>
    </row>
    <row r="14" spans="1:35">
      <c r="B14" s="83"/>
      <c r="C14" s="31" t="s">
        <v>16</v>
      </c>
      <c r="D14" s="114" t="s">
        <v>17</v>
      </c>
      <c r="E14" s="114"/>
      <c r="F14" s="114"/>
      <c r="G14" s="114"/>
      <c r="J14" s="31" t="s">
        <v>11</v>
      </c>
      <c r="K14" s="117" t="s">
        <v>18</v>
      </c>
      <c r="L14" s="117"/>
      <c r="M14" s="117"/>
      <c r="N14" s="117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</row>
    <row r="15" spans="1:35">
      <c r="B15" s="83"/>
      <c r="K15" s="117" t="s">
        <v>20</v>
      </c>
      <c r="L15" s="117"/>
      <c r="M15" s="117"/>
      <c r="N15" s="117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</row>
    <row r="16" spans="1:35">
      <c r="B16" s="83"/>
      <c r="C16" s="31" t="s">
        <v>22</v>
      </c>
      <c r="D16" s="114" t="s">
        <v>23</v>
      </c>
      <c r="E16" s="114"/>
      <c r="F16" s="114"/>
      <c r="G16" s="114"/>
      <c r="H16" s="114"/>
      <c r="I16" s="114"/>
      <c r="J16" s="31" t="s">
        <v>11</v>
      </c>
      <c r="K16" s="143"/>
      <c r="L16" s="143"/>
      <c r="M16" s="143"/>
      <c r="N16" s="143"/>
      <c r="O16" s="143"/>
      <c r="P16" s="31" t="s">
        <v>24</v>
      </c>
      <c r="Q16" s="115" t="s">
        <v>25</v>
      </c>
      <c r="R16" s="115"/>
      <c r="S16" s="115"/>
      <c r="T16" s="115"/>
      <c r="U16" s="115"/>
      <c r="V16" s="115"/>
    </row>
    <row r="17" spans="2:79">
      <c r="B17" s="83"/>
      <c r="C17" s="31" t="s">
        <v>26</v>
      </c>
      <c r="D17" s="114" t="s">
        <v>27</v>
      </c>
      <c r="E17" s="114"/>
      <c r="F17" s="114"/>
      <c r="G17" s="114"/>
      <c r="H17" s="114"/>
      <c r="I17" s="114"/>
      <c r="J17" s="31" t="s">
        <v>11</v>
      </c>
      <c r="K17" s="124" t="s">
        <v>28</v>
      </c>
      <c r="L17" s="124"/>
      <c r="M17" s="124"/>
      <c r="N17" s="141"/>
      <c r="O17" s="141"/>
      <c r="P17" s="141"/>
      <c r="Q17" s="141"/>
      <c r="R17" s="141"/>
      <c r="S17" s="141"/>
      <c r="T17" s="124" t="s">
        <v>30</v>
      </c>
      <c r="U17" s="124"/>
      <c r="V17" s="124"/>
      <c r="W17" s="141"/>
      <c r="X17" s="141"/>
      <c r="Y17" s="141"/>
      <c r="Z17" s="141"/>
      <c r="AA17" s="141"/>
      <c r="AB17" s="141"/>
      <c r="AC17" s="142"/>
      <c r="AD17" s="142"/>
      <c r="AE17" s="142"/>
      <c r="AF17" s="142"/>
      <c r="AG17" s="142"/>
      <c r="AH17" s="142"/>
      <c r="AI17" s="142"/>
    </row>
    <row r="18" spans="2:79">
      <c r="B18" s="83"/>
      <c r="K18" s="125" t="s">
        <v>32</v>
      </c>
      <c r="L18" s="125"/>
      <c r="M18" s="125"/>
      <c r="N18" s="138"/>
      <c r="O18" s="138"/>
      <c r="P18" s="138"/>
      <c r="Q18" s="138"/>
      <c r="R18" s="138"/>
      <c r="S18" s="138"/>
      <c r="T18" s="125" t="s">
        <v>33</v>
      </c>
      <c r="U18" s="125"/>
      <c r="V18" s="125"/>
      <c r="W18" s="138"/>
      <c r="X18" s="138"/>
      <c r="Y18" s="138"/>
      <c r="Z18" s="138"/>
      <c r="AA18" s="138"/>
      <c r="AB18" s="138"/>
      <c r="AC18" s="139"/>
      <c r="AD18" s="139"/>
      <c r="AE18" s="139"/>
      <c r="AF18" s="139"/>
      <c r="AG18" s="139"/>
      <c r="AH18" s="139"/>
      <c r="AI18" s="139"/>
    </row>
    <row r="19" spans="2:79">
      <c r="B19" s="83"/>
      <c r="K19" s="125" t="s">
        <v>34</v>
      </c>
      <c r="L19" s="125"/>
      <c r="M19" s="125"/>
      <c r="N19" s="138"/>
      <c r="O19" s="138"/>
      <c r="P19" s="138"/>
      <c r="Q19" s="138"/>
      <c r="R19" s="138"/>
      <c r="S19" s="139"/>
      <c r="T19" s="125" t="s">
        <v>35</v>
      </c>
      <c r="U19" s="125"/>
      <c r="V19" s="125"/>
      <c r="W19" s="138"/>
      <c r="X19" s="138"/>
      <c r="Y19" s="138"/>
      <c r="Z19" s="138"/>
      <c r="AA19" s="138"/>
      <c r="AB19" s="138"/>
      <c r="AC19" s="139"/>
      <c r="AD19" s="139"/>
      <c r="AE19" s="139"/>
      <c r="AF19" s="139"/>
      <c r="AG19" s="139"/>
      <c r="AH19" s="139"/>
      <c r="AI19" s="139"/>
    </row>
    <row r="20" spans="2:79">
      <c r="B20" s="83"/>
      <c r="C20" s="31" t="s">
        <v>36</v>
      </c>
    </row>
    <row r="21" spans="2:79">
      <c r="D21" s="137" t="s">
        <v>37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86"/>
    </row>
    <row r="22" spans="2:79"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86"/>
    </row>
    <row r="26" spans="2:79"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86"/>
    </row>
    <row r="27" spans="2:79"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86"/>
    </row>
    <row r="28" spans="2:79"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86"/>
    </row>
    <row r="29" spans="2:79"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86"/>
    </row>
    <row r="30" spans="2:79"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30" t="s">
        <v>41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31" t="s">
        <v>43</v>
      </c>
      <c r="D37" s="131"/>
      <c r="E37" s="131"/>
      <c r="F37" s="131"/>
      <c r="G37" s="131"/>
      <c r="H37" s="131"/>
      <c r="I37" s="131"/>
      <c r="J37" s="129">
        <f>SUM(M38:O43)</f>
        <v>0</v>
      </c>
      <c r="K37" s="129"/>
      <c r="L37" s="129"/>
      <c r="M37" s="129"/>
      <c r="N37" s="113" t="s">
        <v>44</v>
      </c>
      <c r="O37" s="113"/>
      <c r="P37" s="113"/>
      <c r="Q37" s="113"/>
      <c r="R37" s="113"/>
      <c r="S37" s="113"/>
      <c r="T37" s="113"/>
      <c r="U37" s="113"/>
      <c r="V37" s="129">
        <f>SUM(V38:X43)</f>
        <v>0</v>
      </c>
      <c r="W37" s="129"/>
      <c r="X37" s="129"/>
      <c r="Y37" s="129"/>
      <c r="Z37" s="113" t="s">
        <v>45</v>
      </c>
      <c r="AA37" s="113"/>
      <c r="AB37" s="113"/>
      <c r="AC37" s="113"/>
      <c r="AD37" s="113"/>
      <c r="AE37" s="129">
        <f>SUM(AE38:AG43)</f>
        <v>0</v>
      </c>
      <c r="AF37" s="129"/>
      <c r="AG37" s="129"/>
      <c r="AH37" s="129"/>
    </row>
    <row r="38" spans="1:35">
      <c r="D38" s="111" t="s">
        <v>46</v>
      </c>
      <c r="E38" s="111"/>
      <c r="F38" s="111"/>
      <c r="G38" s="112" t="s">
        <v>47</v>
      </c>
      <c r="H38" s="112"/>
      <c r="I38" s="112"/>
      <c r="J38" s="112"/>
      <c r="K38" s="112"/>
      <c r="L38" s="112"/>
      <c r="M38" s="194"/>
      <c r="N38" s="194"/>
      <c r="O38" s="194"/>
      <c r="P38" s="112" t="s">
        <v>48</v>
      </c>
      <c r="Q38" s="112"/>
      <c r="R38" s="112"/>
      <c r="S38" s="112"/>
      <c r="T38" s="112"/>
      <c r="U38" s="112"/>
      <c r="V38" s="194"/>
      <c r="W38" s="194"/>
      <c r="X38" s="194"/>
      <c r="Z38" s="113" t="s">
        <v>45</v>
      </c>
      <c r="AA38" s="113"/>
      <c r="AB38" s="113"/>
      <c r="AC38" s="113"/>
      <c r="AD38" s="113"/>
      <c r="AE38" s="191">
        <f>M38-V38</f>
        <v>0</v>
      </c>
      <c r="AF38" s="191"/>
      <c r="AG38" s="191"/>
      <c r="AI38" s="86"/>
    </row>
    <row r="39" spans="1:35">
      <c r="D39" s="111" t="s">
        <v>49</v>
      </c>
      <c r="E39" s="111"/>
      <c r="F39" s="111"/>
      <c r="G39" s="112" t="s">
        <v>47</v>
      </c>
      <c r="H39" s="112"/>
      <c r="I39" s="112"/>
      <c r="J39" s="112"/>
      <c r="K39" s="112"/>
      <c r="L39" s="112"/>
      <c r="M39" s="194"/>
      <c r="N39" s="194"/>
      <c r="O39" s="194"/>
      <c r="P39" s="112" t="s">
        <v>48</v>
      </c>
      <c r="Q39" s="112"/>
      <c r="R39" s="112"/>
      <c r="S39" s="112"/>
      <c r="T39" s="112"/>
      <c r="U39" s="112"/>
      <c r="V39" s="194"/>
      <c r="W39" s="194"/>
      <c r="X39" s="194"/>
      <c r="Z39" s="113" t="s">
        <v>45</v>
      </c>
      <c r="AA39" s="113"/>
      <c r="AB39" s="113"/>
      <c r="AC39" s="113"/>
      <c r="AD39" s="113"/>
      <c r="AE39" s="192">
        <f t="shared" ref="AE39:AE40" si="0">M39-V39</f>
        <v>0</v>
      </c>
      <c r="AF39" s="192"/>
      <c r="AG39" s="192"/>
      <c r="AI39" s="86"/>
    </row>
    <row r="40" spans="1:35">
      <c r="C40" s="87"/>
      <c r="D40" s="111" t="s">
        <v>50</v>
      </c>
      <c r="E40" s="111"/>
      <c r="F40" s="111"/>
      <c r="G40" s="112" t="s">
        <v>47</v>
      </c>
      <c r="H40" s="112"/>
      <c r="I40" s="112"/>
      <c r="J40" s="112"/>
      <c r="K40" s="112"/>
      <c r="L40" s="112"/>
      <c r="M40" s="194"/>
      <c r="N40" s="194"/>
      <c r="O40" s="194"/>
      <c r="P40" s="112" t="s">
        <v>48</v>
      </c>
      <c r="Q40" s="112"/>
      <c r="R40" s="112"/>
      <c r="S40" s="112"/>
      <c r="T40" s="112"/>
      <c r="U40" s="112"/>
      <c r="V40" s="194"/>
      <c r="W40" s="194"/>
      <c r="X40" s="194"/>
      <c r="Z40" s="113" t="s">
        <v>45</v>
      </c>
      <c r="AA40" s="113"/>
      <c r="AB40" s="113"/>
      <c r="AC40" s="113"/>
      <c r="AD40" s="113"/>
      <c r="AE40" s="192">
        <f t="shared" si="0"/>
        <v>0</v>
      </c>
      <c r="AF40" s="192"/>
      <c r="AG40" s="192"/>
    </row>
    <row r="41" spans="1:35">
      <c r="D41" s="111" t="s">
        <v>51</v>
      </c>
      <c r="E41" s="111"/>
      <c r="F41" s="111"/>
      <c r="G41" s="112" t="s">
        <v>47</v>
      </c>
      <c r="H41" s="112"/>
      <c r="I41" s="112"/>
      <c r="J41" s="112"/>
      <c r="K41" s="112"/>
      <c r="L41" s="112"/>
      <c r="M41" s="194"/>
      <c r="N41" s="194"/>
      <c r="O41" s="194"/>
      <c r="P41" s="112" t="s">
        <v>48</v>
      </c>
      <c r="Q41" s="112"/>
      <c r="R41" s="112"/>
      <c r="S41" s="112"/>
      <c r="T41" s="112"/>
      <c r="U41" s="112"/>
      <c r="V41" s="194"/>
      <c r="W41" s="194"/>
      <c r="X41" s="194"/>
      <c r="Z41" s="113" t="s">
        <v>45</v>
      </c>
      <c r="AA41" s="113"/>
      <c r="AB41" s="113"/>
      <c r="AC41" s="113"/>
      <c r="AD41" s="113"/>
      <c r="AE41" s="192">
        <f>M41-V41</f>
        <v>0</v>
      </c>
      <c r="AF41" s="192"/>
      <c r="AG41" s="192"/>
      <c r="AI41" s="86"/>
    </row>
    <row r="42" spans="1:35">
      <c r="C42" s="87"/>
      <c r="D42" s="111" t="s">
        <v>52</v>
      </c>
      <c r="E42" s="111"/>
      <c r="F42" s="111"/>
      <c r="G42" s="112" t="s">
        <v>47</v>
      </c>
      <c r="H42" s="112"/>
      <c r="I42" s="112"/>
      <c r="J42" s="112"/>
      <c r="K42" s="112"/>
      <c r="L42" s="112"/>
      <c r="M42" s="129">
        <f>SUM(A!$O$26,B!$O$26,'C'!$O$26)-M43</f>
        <v>0</v>
      </c>
      <c r="N42" s="129"/>
      <c r="O42" s="129"/>
      <c r="P42" s="112" t="s">
        <v>48</v>
      </c>
      <c r="Q42" s="112"/>
      <c r="R42" s="112"/>
      <c r="S42" s="112"/>
      <c r="T42" s="112"/>
      <c r="U42" s="112"/>
      <c r="V42" s="129">
        <f>SUM(A!$AB$26,B!$AB$26,'C'!$AB$26)-V43</f>
        <v>0</v>
      </c>
      <c r="W42" s="129"/>
      <c r="X42" s="129"/>
      <c r="Z42" s="113" t="s">
        <v>45</v>
      </c>
      <c r="AA42" s="113"/>
      <c r="AB42" s="113"/>
      <c r="AC42" s="113"/>
      <c r="AD42" s="113"/>
      <c r="AE42" s="191">
        <f t="shared" ref="AE42" si="1">M42-V42</f>
        <v>0</v>
      </c>
      <c r="AF42" s="191"/>
      <c r="AG42" s="191"/>
    </row>
    <row r="43" spans="1:35">
      <c r="C43" s="87"/>
      <c r="D43" s="111" t="s">
        <v>53</v>
      </c>
      <c r="E43" s="111"/>
      <c r="F43" s="111"/>
      <c r="G43" s="112" t="s">
        <v>47</v>
      </c>
      <c r="H43" s="112"/>
      <c r="I43" s="112"/>
      <c r="J43" s="112"/>
      <c r="K43" s="112"/>
      <c r="L43" s="112"/>
      <c r="M43" s="129">
        <f>SUM(A!$Q$24,B!$Q$24,'C'!$Q$24)</f>
        <v>0</v>
      </c>
      <c r="N43" s="129"/>
      <c r="O43" s="129"/>
      <c r="P43" s="112" t="s">
        <v>48</v>
      </c>
      <c r="Q43" s="112"/>
      <c r="R43" s="112"/>
      <c r="S43" s="112"/>
      <c r="T43" s="112"/>
      <c r="U43" s="112"/>
      <c r="V43" s="129">
        <f>SUM(A!$AD$24,B!$AD$24,'C'!$AD$24)</f>
        <v>0</v>
      </c>
      <c r="W43" s="129"/>
      <c r="X43" s="129"/>
      <c r="Z43" s="113" t="s">
        <v>45</v>
      </c>
      <c r="AA43" s="113"/>
      <c r="AB43" s="113"/>
      <c r="AC43" s="113"/>
      <c r="AD43" s="113"/>
      <c r="AE43" s="191">
        <f>M43-V43</f>
        <v>0</v>
      </c>
      <c r="AF43" s="191"/>
      <c r="AG43" s="191"/>
    </row>
    <row r="44" spans="1:35">
      <c r="C44" s="87"/>
      <c r="D44" s="128" t="s">
        <v>54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</row>
    <row r="45" spans="1:35">
      <c r="D45" s="130" t="s">
        <v>55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7" t="s">
        <v>56</v>
      </c>
      <c r="B47" s="127"/>
      <c r="C47" s="123" t="s">
        <v>57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</row>
    <row r="48" spans="1:35"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</row>
  </sheetData>
  <sheetProtection sheet="1" objects="1" scenarios="1" selectLockedCells="1"/>
  <mergeCells count="93">
    <mergeCell ref="U8:AI8"/>
    <mergeCell ref="A4:AI4"/>
    <mergeCell ref="U6:AI7"/>
    <mergeCell ref="C10:AI10"/>
    <mergeCell ref="D11:I11"/>
    <mergeCell ref="K11:AI11"/>
    <mergeCell ref="D12:I12"/>
    <mergeCell ref="K12:Q12"/>
    <mergeCell ref="S12:U12"/>
    <mergeCell ref="W12:Y12"/>
    <mergeCell ref="K13:Q13"/>
    <mergeCell ref="S13:U13"/>
    <mergeCell ref="W13:Y13"/>
    <mergeCell ref="D14:G14"/>
    <mergeCell ref="K14:N14"/>
    <mergeCell ref="O14:AI14"/>
    <mergeCell ref="D17:I17"/>
    <mergeCell ref="K17:M17"/>
    <mergeCell ref="N17:S17"/>
    <mergeCell ref="T17:V17"/>
    <mergeCell ref="W17:AI17"/>
    <mergeCell ref="K15:N15"/>
    <mergeCell ref="O15:AI15"/>
    <mergeCell ref="D16:I16"/>
    <mergeCell ref="K16:O16"/>
    <mergeCell ref="Q16:V16"/>
    <mergeCell ref="AE37:AH37"/>
    <mergeCell ref="K18:M18"/>
    <mergeCell ref="N18:S18"/>
    <mergeCell ref="T18:V18"/>
    <mergeCell ref="W18:AI18"/>
    <mergeCell ref="K19:M19"/>
    <mergeCell ref="N19:S19"/>
    <mergeCell ref="T19:V19"/>
    <mergeCell ref="W19:AI19"/>
    <mergeCell ref="C37:I37"/>
    <mergeCell ref="J37:M37"/>
    <mergeCell ref="N37:U37"/>
    <mergeCell ref="V37:Y37"/>
    <mergeCell ref="Z37:AD37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  <mergeCell ref="V42:X42"/>
    <mergeCell ref="A1:AI1"/>
    <mergeCell ref="A2:AI2"/>
    <mergeCell ref="R6:T7"/>
    <mergeCell ref="R8:T8"/>
    <mergeCell ref="D44:AG44"/>
    <mergeCell ref="AE38:AG38"/>
    <mergeCell ref="D38:F38"/>
    <mergeCell ref="G38:L38"/>
    <mergeCell ref="M38:O38"/>
    <mergeCell ref="P38:U38"/>
    <mergeCell ref="V38:X38"/>
    <mergeCell ref="Z38:AD38"/>
    <mergeCell ref="Z42:AD42"/>
    <mergeCell ref="D21:AH22"/>
    <mergeCell ref="D25:AH31"/>
    <mergeCell ref="C34:AG34"/>
    <mergeCell ref="Z39:AD39"/>
    <mergeCell ref="AE39:AG39"/>
    <mergeCell ref="D40:F40"/>
    <mergeCell ref="G40:L40"/>
    <mergeCell ref="M40:O40"/>
    <mergeCell ref="P40:U40"/>
    <mergeCell ref="V40:X40"/>
    <mergeCell ref="Z40:AD40"/>
    <mergeCell ref="AE40:AG40"/>
    <mergeCell ref="D39:F39"/>
    <mergeCell ref="G39:L39"/>
    <mergeCell ref="M39:O39"/>
    <mergeCell ref="P39:U39"/>
    <mergeCell ref="V39:X39"/>
    <mergeCell ref="Z41:AD41"/>
    <mergeCell ref="AE41:AG41"/>
    <mergeCell ref="D41:F41"/>
    <mergeCell ref="G41:L41"/>
    <mergeCell ref="M41:O41"/>
    <mergeCell ref="P41:U41"/>
    <mergeCell ref="V41:X41"/>
  </mergeCells>
  <phoneticPr fontId="5"/>
  <conditionalFormatting sqref="K11:AJ11">
    <cfRule type="containsBlanks" dxfId="9" priority="5">
      <formula>LEN(TRIM(K11))=0</formula>
    </cfRule>
  </conditionalFormatting>
  <conditionalFormatting sqref="M38:O38 V38:X38">
    <cfRule type="containsBlanks" dxfId="8" priority="6">
      <formula>LEN(TRIM(M38))=0</formula>
    </cfRule>
  </conditionalFormatting>
  <conditionalFormatting sqref="U6:AI8 K12:Q13 S12:U13 W12:Y13 O14:AI15 K16:O16 N17:S19 W17:AI19 D21:AH22 D25:AH31">
    <cfRule type="containsBlanks" dxfId="7" priority="7">
      <formula>LEN(TRIM(D6))=0</formula>
    </cfRule>
  </conditionalFormatting>
  <conditionalFormatting sqref="U6 U8">
    <cfRule type="containsBlanks" dxfId="6" priority="8">
      <formula>LEN(TRIM(U6))=0</formula>
    </cfRule>
  </conditionalFormatting>
  <conditionalFormatting sqref="M39:O41">
    <cfRule type="containsBlanks" dxfId="5" priority="2">
      <formula>LEN(TRIM(M39))=0</formula>
    </cfRule>
  </conditionalFormatting>
  <conditionalFormatting sqref="V39:X41">
    <cfRule type="containsBlanks" dxfId="4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4"/>
  <sheetViews>
    <sheetView showZeros="0" view="pageBreakPreview" zoomScale="80" zoomScaleSheetLayoutView="80" workbookViewId="0">
      <selection activeCell="P9" sqref="P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48" t="s">
        <v>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2" spans="1:35" s="31" customFormat="1" ht="15" customHeight="1">
      <c r="A2" s="114" t="s">
        <v>1</v>
      </c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32" t="s">
        <v>59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3" t="s">
        <v>60</v>
      </c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5"/>
      <c r="V4" s="173" t="s">
        <v>61</v>
      </c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</row>
    <row r="5" spans="1:35" ht="30" customHeight="1">
      <c r="A5" s="34" t="s">
        <v>62</v>
      </c>
      <c r="B5" s="179" t="str">
        <f>'＜見本＞報告書'!W17</f>
        <v>井上　○○</v>
      </c>
      <c r="C5" s="179"/>
      <c r="D5" s="179"/>
      <c r="E5" s="29"/>
      <c r="F5" s="29"/>
      <c r="G5" s="29"/>
      <c r="H5" s="33"/>
      <c r="I5" s="180" t="s">
        <v>63</v>
      </c>
      <c r="J5" s="165"/>
      <c r="K5" s="181"/>
      <c r="L5" s="181"/>
      <c r="M5" s="181"/>
      <c r="N5" s="164" t="s">
        <v>64</v>
      </c>
      <c r="O5" s="165"/>
      <c r="P5" s="165"/>
      <c r="Q5" s="165"/>
      <c r="R5" s="164" t="s">
        <v>65</v>
      </c>
      <c r="S5" s="165"/>
      <c r="T5" s="165"/>
      <c r="U5" s="182"/>
      <c r="V5" s="180" t="str">
        <f>I5</f>
        <v>パック料金</v>
      </c>
      <c r="W5" s="165"/>
      <c r="X5" s="163">
        <f>K5</f>
        <v>0</v>
      </c>
      <c r="Y5" s="163"/>
      <c r="Z5" s="163"/>
      <c r="AA5" s="164" t="s">
        <v>64</v>
      </c>
      <c r="AB5" s="165"/>
      <c r="AC5" s="177">
        <f>P5</f>
        <v>0</v>
      </c>
      <c r="AD5" s="177"/>
      <c r="AE5" s="164" t="s">
        <v>65</v>
      </c>
      <c r="AF5" s="165"/>
      <c r="AG5" s="177">
        <f>T5</f>
        <v>0</v>
      </c>
      <c r="AH5" s="178"/>
    </row>
    <row r="6" spans="1:35" ht="30" customHeight="1">
      <c r="A6" s="34" t="s">
        <v>66</v>
      </c>
      <c r="B6" s="179" t="str">
        <f>'＜見本＞報告書'!N17</f>
        <v>大学准教授</v>
      </c>
      <c r="C6" s="179"/>
      <c r="D6" s="179"/>
      <c r="I6" s="166" t="s">
        <v>67</v>
      </c>
      <c r="J6" s="167"/>
      <c r="K6" s="167"/>
      <c r="L6" s="168" t="s">
        <v>68</v>
      </c>
      <c r="M6" s="169"/>
      <c r="N6" s="170" t="s">
        <v>69</v>
      </c>
      <c r="O6" s="167"/>
      <c r="P6" s="171" t="s">
        <v>70</v>
      </c>
      <c r="Q6" s="172"/>
      <c r="R6" s="162" t="s">
        <v>71</v>
      </c>
      <c r="S6" s="162"/>
      <c r="T6" s="171" t="s">
        <v>72</v>
      </c>
      <c r="U6" s="176"/>
      <c r="V6" s="166" t="str">
        <f>I6</f>
        <v>鉄道賃</v>
      </c>
      <c r="W6" s="167"/>
      <c r="X6" s="167"/>
      <c r="Y6" s="168" t="str">
        <f>L6</f>
        <v>航空賃</v>
      </c>
      <c r="Z6" s="169"/>
      <c r="AA6" s="170" t="s">
        <v>69</v>
      </c>
      <c r="AB6" s="167"/>
      <c r="AC6" s="156" t="str">
        <f>P6</f>
        <v>諸謝金</v>
      </c>
      <c r="AD6" s="157"/>
      <c r="AE6" s="156" t="str">
        <f>R6</f>
        <v>宿泊料</v>
      </c>
      <c r="AF6" s="157"/>
      <c r="AG6" s="156" t="str">
        <f>T6</f>
        <v>食卓料</v>
      </c>
      <c r="AH6" s="158"/>
    </row>
    <row r="7" spans="1:35" ht="30" customHeight="1">
      <c r="A7" s="36" t="s">
        <v>73</v>
      </c>
      <c r="B7" s="37" t="s">
        <v>74</v>
      </c>
      <c r="C7" s="38" t="s">
        <v>75</v>
      </c>
      <c r="D7" s="39" t="s">
        <v>76</v>
      </c>
      <c r="E7" s="40" t="s">
        <v>77</v>
      </c>
      <c r="F7" s="41" t="s">
        <v>78</v>
      </c>
      <c r="G7" s="40" t="s">
        <v>79</v>
      </c>
      <c r="H7" s="42" t="s">
        <v>80</v>
      </c>
      <c r="I7" s="43" t="s">
        <v>81</v>
      </c>
      <c r="J7" s="44" t="s">
        <v>82</v>
      </c>
      <c r="K7" s="45" t="s">
        <v>83</v>
      </c>
      <c r="L7" s="46" t="s">
        <v>81</v>
      </c>
      <c r="M7" s="44" t="s">
        <v>82</v>
      </c>
      <c r="N7" s="44" t="s">
        <v>81</v>
      </c>
      <c r="O7" s="47" t="s">
        <v>82</v>
      </c>
      <c r="P7" s="47" t="s">
        <v>84</v>
      </c>
      <c r="Q7" s="47" t="s">
        <v>85</v>
      </c>
      <c r="R7" s="47" t="s">
        <v>86</v>
      </c>
      <c r="S7" s="47" t="s">
        <v>87</v>
      </c>
      <c r="T7" s="47" t="s">
        <v>86</v>
      </c>
      <c r="U7" s="48" t="s">
        <v>88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44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89</v>
      </c>
      <c r="J8" s="58" t="s">
        <v>90</v>
      </c>
      <c r="K8" s="59" t="s">
        <v>90</v>
      </c>
      <c r="L8" s="60" t="s">
        <v>89</v>
      </c>
      <c r="M8" s="58" t="s">
        <v>90</v>
      </c>
      <c r="N8" s="58" t="s">
        <v>89</v>
      </c>
      <c r="O8" s="61" t="s">
        <v>90</v>
      </c>
      <c r="P8" s="62" t="s">
        <v>91</v>
      </c>
      <c r="Q8" s="62" t="s">
        <v>90</v>
      </c>
      <c r="R8" s="62" t="s">
        <v>92</v>
      </c>
      <c r="S8" s="62" t="s">
        <v>90</v>
      </c>
      <c r="T8" s="62" t="s">
        <v>92</v>
      </c>
      <c r="U8" s="63" t="s">
        <v>90</v>
      </c>
      <c r="V8" s="57" t="s">
        <v>89</v>
      </c>
      <c r="W8" s="58" t="s">
        <v>90</v>
      </c>
      <c r="X8" s="59" t="s">
        <v>90</v>
      </c>
      <c r="Y8" s="60" t="s">
        <v>89</v>
      </c>
      <c r="Z8" s="58" t="s">
        <v>90</v>
      </c>
      <c r="AA8" s="58" t="s">
        <v>89</v>
      </c>
      <c r="AB8" s="61" t="s">
        <v>90</v>
      </c>
      <c r="AC8" s="62" t="s">
        <v>91</v>
      </c>
      <c r="AD8" s="62" t="s">
        <v>90</v>
      </c>
      <c r="AE8" s="62" t="s">
        <v>92</v>
      </c>
      <c r="AF8" s="62" t="s">
        <v>90</v>
      </c>
      <c r="AG8" s="62" t="s">
        <v>92</v>
      </c>
      <c r="AH8" s="63" t="s">
        <v>90</v>
      </c>
    </row>
    <row r="9" spans="1:35" ht="30" customHeight="1">
      <c r="A9" s="64">
        <v>45566</v>
      </c>
      <c r="B9" s="65">
        <v>0.42499999999999999</v>
      </c>
      <c r="C9" s="66" t="s">
        <v>75</v>
      </c>
      <c r="D9" s="67">
        <v>0.4597222222222222</v>
      </c>
      <c r="E9" s="68" t="s">
        <v>93</v>
      </c>
      <c r="F9" s="68" t="s">
        <v>94</v>
      </c>
      <c r="G9" s="68" t="s">
        <v>95</v>
      </c>
      <c r="H9" s="69"/>
      <c r="I9" s="70">
        <v>46</v>
      </c>
      <c r="J9" s="71">
        <v>824</v>
      </c>
      <c r="K9" s="71"/>
      <c r="L9" s="71"/>
      <c r="M9" s="71"/>
      <c r="N9" s="72"/>
      <c r="O9" s="73"/>
      <c r="P9" s="71">
        <v>2</v>
      </c>
      <c r="Q9" s="71">
        <v>25000</v>
      </c>
      <c r="R9" s="13" t="str">
        <f>IF(H9="","",IF($K$5="",1,""))</f>
        <v/>
      </c>
      <c r="S9" s="71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X10" si="1">I9</f>
        <v>46</v>
      </c>
      <c r="W9" s="13">
        <f t="shared" si="1"/>
        <v>824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10" si="2">N9</f>
        <v>0</v>
      </c>
      <c r="AB9" s="13">
        <f t="shared" si="2"/>
        <v>0</v>
      </c>
      <c r="AC9" s="13">
        <f t="shared" si="2"/>
        <v>2</v>
      </c>
      <c r="AD9" s="13">
        <f>IF(P9="","",IF(Q9&lt;VLOOKUP($B$6,'(参考)諸謝金・宿泊料'!$B:$I,3,FALSE)*AC9,Q9,VLOOKUP($B$6,'(参考)諸謝金・宿泊料'!$B:$I,3,FALSE)*AC9))</f>
        <v>12200</v>
      </c>
      <c r="AE9" s="13" t="str">
        <f t="shared" ref="AE9:AE10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14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 thickBot="1">
      <c r="A10" s="64"/>
      <c r="B10" s="74">
        <v>0.76388888888888884</v>
      </c>
      <c r="C10" s="75" t="s">
        <v>75</v>
      </c>
      <c r="D10" s="76">
        <v>0.79236111111111107</v>
      </c>
      <c r="E10" s="77" t="s">
        <v>95</v>
      </c>
      <c r="F10" s="77" t="s">
        <v>94</v>
      </c>
      <c r="G10" s="77" t="s">
        <v>93</v>
      </c>
      <c r="H10" s="69"/>
      <c r="I10" s="78">
        <v>46</v>
      </c>
      <c r="J10" s="79">
        <v>824</v>
      </c>
      <c r="K10" s="79"/>
      <c r="L10" s="79"/>
      <c r="M10" s="79"/>
      <c r="N10" s="80"/>
      <c r="O10" s="79"/>
      <c r="P10" s="101"/>
      <c r="Q10" s="79"/>
      <c r="R10" s="13" t="str">
        <f>IF(H10="","",IF($K$5="",1,""))</f>
        <v/>
      </c>
      <c r="S10" s="79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46</v>
      </c>
      <c r="W10" s="17">
        <f t="shared" si="1"/>
        <v>824</v>
      </c>
      <c r="X10" s="17">
        <f t="shared" si="1"/>
        <v>0</v>
      </c>
      <c r="Y10" s="17">
        <f t="shared" ref="Y10" si="4">L10</f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F,4,FALSE)),""),IF(AE10=1,MIN(S10,VLOOKUP($B$6,'(参考)諸謝金・宿泊料'!$B:$F,5,FALSE)),""))</f>
        <v/>
      </c>
      <c r="AG10" s="13" t="str">
        <f>IF($X$5=0,"",IF(T10="","",1))</f>
        <v/>
      </c>
      <c r="AH10" s="14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 thickBot="1">
      <c r="A11" s="159" t="s">
        <v>96</v>
      </c>
      <c r="B11" s="160"/>
      <c r="C11" s="160"/>
      <c r="D11" s="160"/>
      <c r="E11" s="160"/>
      <c r="F11" s="160"/>
      <c r="G11" s="160"/>
      <c r="H11" s="160"/>
      <c r="I11" s="20">
        <f t="shared" ref="I11:AH11" si="5">SUM(I9:I10)</f>
        <v>92</v>
      </c>
      <c r="J11" s="21">
        <f t="shared" si="5"/>
        <v>1648</v>
      </c>
      <c r="K11" s="22">
        <f t="shared" si="5"/>
        <v>0</v>
      </c>
      <c r="L11" s="23">
        <f t="shared" si="5"/>
        <v>0</v>
      </c>
      <c r="M11" s="21">
        <f t="shared" si="5"/>
        <v>0</v>
      </c>
      <c r="N11" s="23">
        <f t="shared" si="5"/>
        <v>0</v>
      </c>
      <c r="O11" s="21">
        <f t="shared" si="5"/>
        <v>0</v>
      </c>
      <c r="P11" s="21">
        <f t="shared" si="5"/>
        <v>2</v>
      </c>
      <c r="Q11" s="21">
        <f t="shared" si="5"/>
        <v>25000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4">
        <f t="shared" si="5"/>
        <v>92</v>
      </c>
      <c r="W11" s="25">
        <f t="shared" si="5"/>
        <v>1648</v>
      </c>
      <c r="X11" s="25">
        <f t="shared" si="5"/>
        <v>0</v>
      </c>
      <c r="Y11" s="25">
        <f t="shared" si="5"/>
        <v>0</v>
      </c>
      <c r="Z11" s="25">
        <f t="shared" si="5"/>
        <v>0</v>
      </c>
      <c r="AA11" s="26">
        <f t="shared" si="5"/>
        <v>0</v>
      </c>
      <c r="AB11" s="25">
        <f t="shared" si="5"/>
        <v>0</v>
      </c>
      <c r="AC11" s="25">
        <f t="shared" si="5"/>
        <v>2</v>
      </c>
      <c r="AD11" s="25">
        <f t="shared" si="5"/>
        <v>12200</v>
      </c>
      <c r="AE11" s="25">
        <f t="shared" si="5"/>
        <v>0</v>
      </c>
      <c r="AF11" s="25">
        <f t="shared" si="5"/>
        <v>0</v>
      </c>
      <c r="AG11" s="25">
        <f t="shared" si="5"/>
        <v>0</v>
      </c>
      <c r="AH11" s="27">
        <f t="shared" si="5"/>
        <v>0</v>
      </c>
    </row>
    <row r="12" spans="1:35" ht="15" customHeight="1">
      <c r="C12" s="30"/>
      <c r="H12" s="3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5" ht="30" customHeight="1">
      <c r="H13" s="82"/>
      <c r="I13" s="161" t="s">
        <v>47</v>
      </c>
      <c r="J13" s="152"/>
      <c r="K13" s="152"/>
      <c r="L13" s="152"/>
      <c r="M13" s="152"/>
      <c r="N13" s="152"/>
      <c r="O13" s="153">
        <f>SUM(K5,J11,K11,M11,O11,Q11,S11,U11)</f>
        <v>26648</v>
      </c>
      <c r="P13" s="154"/>
      <c r="Q13" s="154"/>
      <c r="R13" s="154"/>
      <c r="S13" s="154"/>
      <c r="T13" s="154"/>
      <c r="U13" s="155"/>
      <c r="V13" s="151" t="s">
        <v>97</v>
      </c>
      <c r="W13" s="152"/>
      <c r="X13" s="152"/>
      <c r="Y13" s="152"/>
      <c r="Z13" s="152"/>
      <c r="AA13" s="152"/>
      <c r="AB13" s="153">
        <f>SUM(X5,W11,X11,Z11,AB11,AD11,AF11,AH11)</f>
        <v>13848</v>
      </c>
      <c r="AC13" s="154"/>
      <c r="AD13" s="154"/>
      <c r="AE13" s="154"/>
      <c r="AF13" s="154"/>
      <c r="AG13" s="154"/>
      <c r="AH13" s="155"/>
    </row>
    <row r="14" spans="1:35" ht="30" customHeight="1">
      <c r="A14" s="149" t="s">
        <v>98</v>
      </c>
      <c r="B14" s="149"/>
      <c r="C14" s="149"/>
      <c r="D14" s="149"/>
      <c r="E14" s="149"/>
      <c r="F14" s="149"/>
      <c r="G14" s="149"/>
      <c r="H14" s="149"/>
      <c r="I14" s="150"/>
      <c r="J14" s="150"/>
      <c r="K14" s="150"/>
      <c r="L14" s="150"/>
      <c r="M14" s="150"/>
      <c r="N14" s="150"/>
      <c r="O14" s="32"/>
      <c r="P14" s="32"/>
      <c r="Q14" s="32"/>
      <c r="R14" s="32"/>
      <c r="S14" s="32"/>
      <c r="T14" s="32"/>
      <c r="U14" s="32"/>
      <c r="V14" s="151" t="s">
        <v>99</v>
      </c>
      <c r="W14" s="152"/>
      <c r="X14" s="152"/>
      <c r="Y14" s="152"/>
      <c r="Z14" s="152"/>
      <c r="AA14" s="152"/>
      <c r="AB14" s="153">
        <f>O13-AB13</f>
        <v>12800</v>
      </c>
      <c r="AC14" s="154"/>
      <c r="AD14" s="154"/>
      <c r="AE14" s="154"/>
      <c r="AF14" s="154"/>
      <c r="AG14" s="154"/>
      <c r="AH14" s="155"/>
    </row>
  </sheetData>
  <sheetProtection sheet="1" objects="1" scenarios="1" selectLockedCells="1" selectUnlockedCells="1"/>
  <mergeCells count="41">
    <mergeCell ref="A3:AH3"/>
    <mergeCell ref="I4:U4"/>
    <mergeCell ref="V4:AH4"/>
    <mergeCell ref="T6:U6"/>
    <mergeCell ref="V6:X6"/>
    <mergeCell ref="AE5:AF5"/>
    <mergeCell ref="AG5:AH5"/>
    <mergeCell ref="B6:D6"/>
    <mergeCell ref="R5:S5"/>
    <mergeCell ref="B5:D5"/>
    <mergeCell ref="I5:J5"/>
    <mergeCell ref="K5:M5"/>
    <mergeCell ref="N5:O5"/>
    <mergeCell ref="AC5:AD5"/>
    <mergeCell ref="T5:U5"/>
    <mergeCell ref="V5:W5"/>
    <mergeCell ref="X5:Z5"/>
    <mergeCell ref="AA5:AB5"/>
    <mergeCell ref="I6:K6"/>
    <mergeCell ref="Y6:Z6"/>
    <mergeCell ref="AA6:AB6"/>
    <mergeCell ref="P6:Q6"/>
    <mergeCell ref="P5:Q5"/>
    <mergeCell ref="L6:M6"/>
    <mergeCell ref="N6:O6"/>
    <mergeCell ref="A1:AH1"/>
    <mergeCell ref="A2:F2"/>
    <mergeCell ref="G2:H2"/>
    <mergeCell ref="I2:K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</mergeCells>
  <phoneticPr fontId="4"/>
  <conditionalFormatting sqref="K5:M5 P5:Q5 T5:U5 A9:B10 D9:O10 S9:S10 Q9:Q10">
    <cfRule type="containsBlanks" dxfId="3" priority="1">
      <formula>LEN(TRIM(A5))=0</formula>
    </cfRule>
  </conditionalFormatting>
  <dataValidations count="1">
    <dataValidation type="list" allowBlank="1" showInputMessage="1" showErrorMessage="1" sqref="P5:Q5 T5:U5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H9:H10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48" t="s">
        <v>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2" spans="1:35" s="31" customFormat="1" ht="15" customHeight="1">
      <c r="A2" s="114" t="s">
        <v>1</v>
      </c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32" t="s">
        <v>59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3" t="s">
        <v>60</v>
      </c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5"/>
      <c r="V4" s="173" t="s">
        <v>61</v>
      </c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</row>
    <row r="5" spans="1:35" ht="30" customHeight="1">
      <c r="A5" s="34" t="s">
        <v>62</v>
      </c>
      <c r="B5" s="185">
        <f>報告書!W17</f>
        <v>0</v>
      </c>
      <c r="C5" s="185"/>
      <c r="D5" s="185"/>
      <c r="E5" s="29"/>
      <c r="F5" s="29"/>
      <c r="G5" s="29"/>
      <c r="H5" s="33"/>
      <c r="I5" s="180" t="s">
        <v>63</v>
      </c>
      <c r="J5" s="165"/>
      <c r="K5" s="183"/>
      <c r="L5" s="183"/>
      <c r="M5" s="183"/>
      <c r="N5" s="164" t="s">
        <v>64</v>
      </c>
      <c r="O5" s="165"/>
      <c r="P5" s="184"/>
      <c r="Q5" s="184"/>
      <c r="R5" s="164" t="s">
        <v>65</v>
      </c>
      <c r="S5" s="165"/>
      <c r="T5" s="184"/>
      <c r="U5" s="186"/>
      <c r="V5" s="180" t="str">
        <f>I5</f>
        <v>パック料金</v>
      </c>
      <c r="W5" s="165"/>
      <c r="X5" s="163">
        <f>K5</f>
        <v>0</v>
      </c>
      <c r="Y5" s="163"/>
      <c r="Z5" s="163"/>
      <c r="AA5" s="164" t="s">
        <v>64</v>
      </c>
      <c r="AB5" s="165"/>
      <c r="AC5" s="177">
        <f>P5</f>
        <v>0</v>
      </c>
      <c r="AD5" s="177"/>
      <c r="AE5" s="164" t="s">
        <v>65</v>
      </c>
      <c r="AF5" s="165"/>
      <c r="AG5" s="177">
        <f>T5</f>
        <v>0</v>
      </c>
      <c r="AH5" s="178"/>
    </row>
    <row r="6" spans="1:35" ht="30" customHeight="1" thickBot="1">
      <c r="A6" s="34" t="s">
        <v>66</v>
      </c>
      <c r="B6" s="185">
        <f>報告書!N17</f>
        <v>0</v>
      </c>
      <c r="C6" s="185"/>
      <c r="D6" s="185"/>
      <c r="I6" s="166" t="s">
        <v>67</v>
      </c>
      <c r="J6" s="167"/>
      <c r="K6" s="167"/>
      <c r="L6" s="168" t="s">
        <v>68</v>
      </c>
      <c r="M6" s="169"/>
      <c r="N6" s="170" t="s">
        <v>69</v>
      </c>
      <c r="O6" s="167"/>
      <c r="P6" s="171" t="s">
        <v>70</v>
      </c>
      <c r="Q6" s="172"/>
      <c r="R6" s="162" t="s">
        <v>71</v>
      </c>
      <c r="S6" s="162"/>
      <c r="T6" s="171" t="s">
        <v>72</v>
      </c>
      <c r="U6" s="176"/>
      <c r="V6" s="166" t="str">
        <f>I6</f>
        <v>鉄道賃</v>
      </c>
      <c r="W6" s="167"/>
      <c r="X6" s="167"/>
      <c r="Y6" s="168" t="str">
        <f>L6</f>
        <v>航空賃</v>
      </c>
      <c r="Z6" s="169"/>
      <c r="AA6" s="170" t="s">
        <v>69</v>
      </c>
      <c r="AB6" s="167"/>
      <c r="AC6" s="156" t="str">
        <f>P6</f>
        <v>諸謝金</v>
      </c>
      <c r="AD6" s="157"/>
      <c r="AE6" s="156" t="str">
        <f>R6</f>
        <v>宿泊料</v>
      </c>
      <c r="AF6" s="157"/>
      <c r="AG6" s="156" t="str">
        <f>T6</f>
        <v>食卓料</v>
      </c>
      <c r="AH6" s="158"/>
    </row>
    <row r="7" spans="1:35" ht="30" customHeight="1">
      <c r="A7" s="36" t="s">
        <v>73</v>
      </c>
      <c r="B7" s="37" t="s">
        <v>74</v>
      </c>
      <c r="C7" s="38" t="s">
        <v>75</v>
      </c>
      <c r="D7" s="39" t="s">
        <v>76</v>
      </c>
      <c r="E7" s="40" t="s">
        <v>77</v>
      </c>
      <c r="F7" s="41" t="s">
        <v>78</v>
      </c>
      <c r="G7" s="40" t="s">
        <v>79</v>
      </c>
      <c r="H7" s="42" t="s">
        <v>80</v>
      </c>
      <c r="I7" s="43" t="s">
        <v>81</v>
      </c>
      <c r="J7" s="44" t="s">
        <v>82</v>
      </c>
      <c r="K7" s="45" t="s">
        <v>83</v>
      </c>
      <c r="L7" s="46" t="s">
        <v>81</v>
      </c>
      <c r="M7" s="44" t="s">
        <v>82</v>
      </c>
      <c r="N7" s="44" t="s">
        <v>81</v>
      </c>
      <c r="O7" s="47" t="s">
        <v>82</v>
      </c>
      <c r="P7" s="47" t="s">
        <v>84</v>
      </c>
      <c r="Q7" s="47" t="s">
        <v>85</v>
      </c>
      <c r="R7" s="47" t="s">
        <v>86</v>
      </c>
      <c r="S7" s="47" t="s">
        <v>87</v>
      </c>
      <c r="T7" s="47" t="s">
        <v>86</v>
      </c>
      <c r="U7" s="48" t="s">
        <v>88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89</v>
      </c>
      <c r="J8" s="58" t="s">
        <v>90</v>
      </c>
      <c r="K8" s="59" t="s">
        <v>90</v>
      </c>
      <c r="L8" s="60" t="s">
        <v>89</v>
      </c>
      <c r="M8" s="58" t="s">
        <v>90</v>
      </c>
      <c r="N8" s="58" t="s">
        <v>89</v>
      </c>
      <c r="O8" s="61" t="s">
        <v>90</v>
      </c>
      <c r="P8" s="62" t="s">
        <v>91</v>
      </c>
      <c r="Q8" s="62" t="s">
        <v>90</v>
      </c>
      <c r="R8" s="62" t="s">
        <v>92</v>
      </c>
      <c r="S8" s="62" t="s">
        <v>90</v>
      </c>
      <c r="T8" s="62" t="s">
        <v>92</v>
      </c>
      <c r="U8" s="63" t="s">
        <v>90</v>
      </c>
      <c r="V8" s="57" t="s">
        <v>89</v>
      </c>
      <c r="W8" s="58" t="s">
        <v>90</v>
      </c>
      <c r="X8" s="59" t="s">
        <v>90</v>
      </c>
      <c r="Y8" s="60" t="s">
        <v>89</v>
      </c>
      <c r="Z8" s="58" t="s">
        <v>90</v>
      </c>
      <c r="AA8" s="58" t="s">
        <v>89</v>
      </c>
      <c r="AB8" s="61" t="s">
        <v>90</v>
      </c>
      <c r="AC8" s="62" t="s">
        <v>91</v>
      </c>
      <c r="AD8" s="62" t="s">
        <v>90</v>
      </c>
      <c r="AE8" s="62" t="s">
        <v>92</v>
      </c>
      <c r="AF8" s="61" t="s">
        <v>90</v>
      </c>
      <c r="AG8" s="62" t="s">
        <v>92</v>
      </c>
      <c r="AH8" s="91" t="s">
        <v>90</v>
      </c>
    </row>
    <row r="9" spans="1:35" ht="30" customHeight="1">
      <c r="A9" s="102"/>
      <c r="B9" s="103"/>
      <c r="C9" s="66" t="s">
        <v>75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3"/>
      <c r="C10" s="75" t="s">
        <v>75</v>
      </c>
      <c r="D10" s="104"/>
      <c r="E10" s="105"/>
      <c r="F10" s="105"/>
      <c r="G10" s="105"/>
      <c r="H10" s="106"/>
      <c r="I10" s="93"/>
      <c r="J10" s="94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3"/>
      <c r="C11" s="75" t="s">
        <v>75</v>
      </c>
      <c r="D11" s="104"/>
      <c r="E11" s="105"/>
      <c r="F11" s="105"/>
      <c r="G11" s="105"/>
      <c r="H11" s="106"/>
      <c r="I11" s="93"/>
      <c r="J11" s="94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3"/>
      <c r="C12" s="75" t="s">
        <v>75</v>
      </c>
      <c r="D12" s="104"/>
      <c r="E12" s="105"/>
      <c r="F12" s="105"/>
      <c r="G12" s="105"/>
      <c r="H12" s="106"/>
      <c r="I12" s="93"/>
      <c r="J12" s="94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3"/>
      <c r="C13" s="75" t="s">
        <v>75</v>
      </c>
      <c r="D13" s="104"/>
      <c r="E13" s="105"/>
      <c r="F13" s="105"/>
      <c r="G13" s="105"/>
      <c r="H13" s="106"/>
      <c r="I13" s="93"/>
      <c r="J13" s="94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3"/>
      <c r="C14" s="75" t="s">
        <v>75</v>
      </c>
      <c r="D14" s="104"/>
      <c r="E14" s="105"/>
      <c r="F14" s="105"/>
      <c r="G14" s="105"/>
      <c r="H14" s="106"/>
      <c r="I14" s="93"/>
      <c r="J14" s="94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3"/>
      <c r="C15" s="75" t="s">
        <v>75</v>
      </c>
      <c r="D15" s="104"/>
      <c r="E15" s="105"/>
      <c r="F15" s="105"/>
      <c r="G15" s="105"/>
      <c r="H15" s="106"/>
      <c r="I15" s="93"/>
      <c r="J15" s="94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3"/>
      <c r="C16" s="75" t="s">
        <v>75</v>
      </c>
      <c r="D16" s="104"/>
      <c r="E16" s="105"/>
      <c r="F16" s="105"/>
      <c r="G16" s="105"/>
      <c r="H16" s="106"/>
      <c r="I16" s="93"/>
      <c r="J16" s="94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3"/>
      <c r="C17" s="75" t="s">
        <v>75</v>
      </c>
      <c r="D17" s="104"/>
      <c r="E17" s="105"/>
      <c r="F17" s="105"/>
      <c r="G17" s="105"/>
      <c r="H17" s="106"/>
      <c r="I17" s="93"/>
      <c r="J17" s="94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3"/>
      <c r="C18" s="75" t="s">
        <v>75</v>
      </c>
      <c r="D18" s="104"/>
      <c r="E18" s="105"/>
      <c r="F18" s="105"/>
      <c r="G18" s="105"/>
      <c r="H18" s="106"/>
      <c r="I18" s="93"/>
      <c r="J18" s="94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3"/>
      <c r="C19" s="75" t="s">
        <v>75</v>
      </c>
      <c r="D19" s="104"/>
      <c r="E19" s="105"/>
      <c r="F19" s="105"/>
      <c r="G19" s="105"/>
      <c r="H19" s="106"/>
      <c r="I19" s="93"/>
      <c r="J19" s="94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3"/>
      <c r="C20" s="75" t="s">
        <v>75</v>
      </c>
      <c r="D20" s="104"/>
      <c r="E20" s="105"/>
      <c r="F20" s="105"/>
      <c r="G20" s="105"/>
      <c r="H20" s="106"/>
      <c r="I20" s="93"/>
      <c r="J20" s="94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3"/>
      <c r="C21" s="75" t="s">
        <v>75</v>
      </c>
      <c r="D21" s="104"/>
      <c r="E21" s="105"/>
      <c r="F21" s="105"/>
      <c r="G21" s="105"/>
      <c r="H21" s="106"/>
      <c r="I21" s="93"/>
      <c r="J21" s="94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3"/>
      <c r="C22" s="75" t="s">
        <v>75</v>
      </c>
      <c r="D22" s="104"/>
      <c r="E22" s="105"/>
      <c r="F22" s="105"/>
      <c r="G22" s="105"/>
      <c r="H22" s="106"/>
      <c r="I22" s="93"/>
      <c r="J22" s="94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3"/>
      <c r="C23" s="75" t="s">
        <v>75</v>
      </c>
      <c r="D23" s="104"/>
      <c r="E23" s="105"/>
      <c r="F23" s="105"/>
      <c r="G23" s="105"/>
      <c r="H23" s="106"/>
      <c r="I23" s="93"/>
      <c r="J23" s="94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59" t="s">
        <v>96</v>
      </c>
      <c r="B24" s="160"/>
      <c r="C24" s="160"/>
      <c r="D24" s="160"/>
      <c r="E24" s="160"/>
      <c r="F24" s="160"/>
      <c r="G24" s="160"/>
      <c r="H24" s="16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>SUM(O9:O23)</f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1" t="s">
        <v>47</v>
      </c>
      <c r="J26" s="152"/>
      <c r="K26" s="152"/>
      <c r="L26" s="152"/>
      <c r="M26" s="152"/>
      <c r="N26" s="152"/>
      <c r="O26" s="153">
        <f>SUM(K5,J24,K24,M24,O24,Q24,S24,U24)</f>
        <v>0</v>
      </c>
      <c r="P26" s="154"/>
      <c r="Q26" s="154"/>
      <c r="R26" s="154"/>
      <c r="S26" s="154"/>
      <c r="T26" s="154"/>
      <c r="U26" s="155"/>
      <c r="V26" s="151" t="s">
        <v>97</v>
      </c>
      <c r="W26" s="152"/>
      <c r="X26" s="152"/>
      <c r="Y26" s="152"/>
      <c r="Z26" s="152"/>
      <c r="AA26" s="152"/>
      <c r="AB26" s="153">
        <f>SUM(X5,W24,X24,Z24,AB24,AD24,AF24,AH24)</f>
        <v>0</v>
      </c>
      <c r="AC26" s="154"/>
      <c r="AD26" s="154"/>
      <c r="AE26" s="154"/>
      <c r="AF26" s="154"/>
      <c r="AG26" s="154"/>
      <c r="AH26" s="155"/>
    </row>
    <row r="27" spans="1:34" ht="30" customHeight="1" thickBot="1">
      <c r="A27" s="149" t="s">
        <v>98</v>
      </c>
      <c r="B27" s="149"/>
      <c r="C27" s="149"/>
      <c r="D27" s="149"/>
      <c r="E27" s="149"/>
      <c r="F27" s="149"/>
      <c r="G27" s="149"/>
      <c r="H27" s="149"/>
      <c r="I27" s="150"/>
      <c r="J27" s="150"/>
      <c r="K27" s="150"/>
      <c r="L27" s="150"/>
      <c r="M27" s="150"/>
      <c r="N27" s="150"/>
      <c r="O27" s="32"/>
      <c r="P27" s="32"/>
      <c r="Q27" s="32"/>
      <c r="R27" s="32"/>
      <c r="S27" s="32"/>
      <c r="T27" s="32"/>
      <c r="U27" s="32"/>
      <c r="V27" s="151" t="s">
        <v>99</v>
      </c>
      <c r="W27" s="152"/>
      <c r="X27" s="152"/>
      <c r="Y27" s="152"/>
      <c r="Z27" s="152"/>
      <c r="AA27" s="152"/>
      <c r="AB27" s="153">
        <f>O26-AB26</f>
        <v>0</v>
      </c>
      <c r="AC27" s="154"/>
      <c r="AD27" s="154"/>
      <c r="AE27" s="154"/>
      <c r="AF27" s="154"/>
      <c r="AG27" s="154"/>
      <c r="AH27" s="155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2" priority="1">
      <formula>LEN(TRIM(A5))=0</formula>
    </cfRule>
  </conditionalFormatting>
  <dataValidations count="1">
    <dataValidation type="list" allowBlank="1" showInputMessage="1" showErrorMessage="1" sqref="P5:Q5 T5:U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48" t="s">
        <v>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2" spans="1:35" s="31" customFormat="1" ht="15" customHeight="1">
      <c r="A2" s="114" t="s">
        <v>1</v>
      </c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32" t="s">
        <v>59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3" t="s">
        <v>60</v>
      </c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5"/>
      <c r="V4" s="173" t="s">
        <v>61</v>
      </c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</row>
    <row r="5" spans="1:35" ht="30" customHeight="1">
      <c r="A5" s="34" t="s">
        <v>62</v>
      </c>
      <c r="B5" s="185">
        <f>報告書!W18</f>
        <v>0</v>
      </c>
      <c r="C5" s="185"/>
      <c r="D5" s="185"/>
      <c r="E5" s="29"/>
      <c r="F5" s="29"/>
      <c r="G5" s="29"/>
      <c r="H5" s="33"/>
      <c r="I5" s="180" t="s">
        <v>63</v>
      </c>
      <c r="J5" s="165"/>
      <c r="K5" s="183"/>
      <c r="L5" s="183"/>
      <c r="M5" s="183"/>
      <c r="N5" s="164" t="s">
        <v>64</v>
      </c>
      <c r="O5" s="165"/>
      <c r="P5" s="184"/>
      <c r="Q5" s="184"/>
      <c r="R5" s="164" t="s">
        <v>65</v>
      </c>
      <c r="S5" s="165"/>
      <c r="T5" s="184"/>
      <c r="U5" s="186"/>
      <c r="V5" s="180" t="str">
        <f>I5</f>
        <v>パック料金</v>
      </c>
      <c r="W5" s="165"/>
      <c r="X5" s="163">
        <f>K5</f>
        <v>0</v>
      </c>
      <c r="Y5" s="163"/>
      <c r="Z5" s="163"/>
      <c r="AA5" s="164" t="s">
        <v>64</v>
      </c>
      <c r="AB5" s="165"/>
      <c r="AC5" s="177">
        <f>P5</f>
        <v>0</v>
      </c>
      <c r="AD5" s="177"/>
      <c r="AE5" s="164" t="s">
        <v>65</v>
      </c>
      <c r="AF5" s="165"/>
      <c r="AG5" s="177">
        <f>T5</f>
        <v>0</v>
      </c>
      <c r="AH5" s="178"/>
    </row>
    <row r="6" spans="1:35" ht="30" customHeight="1" thickBot="1">
      <c r="A6" s="34" t="s">
        <v>66</v>
      </c>
      <c r="B6" s="185">
        <f>報告書!N18</f>
        <v>0</v>
      </c>
      <c r="C6" s="185"/>
      <c r="D6" s="185"/>
      <c r="I6" s="166" t="s">
        <v>67</v>
      </c>
      <c r="J6" s="167"/>
      <c r="K6" s="167"/>
      <c r="L6" s="168" t="s">
        <v>68</v>
      </c>
      <c r="M6" s="169"/>
      <c r="N6" s="170" t="s">
        <v>69</v>
      </c>
      <c r="O6" s="167"/>
      <c r="P6" s="171" t="s">
        <v>70</v>
      </c>
      <c r="Q6" s="172"/>
      <c r="R6" s="162" t="s">
        <v>71</v>
      </c>
      <c r="S6" s="162"/>
      <c r="T6" s="171" t="s">
        <v>72</v>
      </c>
      <c r="U6" s="176"/>
      <c r="V6" s="166" t="str">
        <f>I6</f>
        <v>鉄道賃</v>
      </c>
      <c r="W6" s="167"/>
      <c r="X6" s="167"/>
      <c r="Y6" s="168" t="str">
        <f>L6</f>
        <v>航空賃</v>
      </c>
      <c r="Z6" s="169"/>
      <c r="AA6" s="170" t="s">
        <v>69</v>
      </c>
      <c r="AB6" s="167"/>
      <c r="AC6" s="156" t="str">
        <f>P6</f>
        <v>諸謝金</v>
      </c>
      <c r="AD6" s="157"/>
      <c r="AE6" s="156" t="str">
        <f>R6</f>
        <v>宿泊料</v>
      </c>
      <c r="AF6" s="157"/>
      <c r="AG6" s="156" t="str">
        <f>T6</f>
        <v>食卓料</v>
      </c>
      <c r="AH6" s="158"/>
    </row>
    <row r="7" spans="1:35" ht="30" customHeight="1">
      <c r="A7" s="36" t="s">
        <v>73</v>
      </c>
      <c r="B7" s="37" t="s">
        <v>74</v>
      </c>
      <c r="C7" s="38" t="s">
        <v>75</v>
      </c>
      <c r="D7" s="39" t="s">
        <v>76</v>
      </c>
      <c r="E7" s="40" t="s">
        <v>77</v>
      </c>
      <c r="F7" s="41" t="s">
        <v>78</v>
      </c>
      <c r="G7" s="40" t="s">
        <v>79</v>
      </c>
      <c r="H7" s="42" t="s">
        <v>80</v>
      </c>
      <c r="I7" s="43" t="s">
        <v>81</v>
      </c>
      <c r="J7" s="44" t="s">
        <v>82</v>
      </c>
      <c r="K7" s="45" t="s">
        <v>83</v>
      </c>
      <c r="L7" s="46" t="s">
        <v>81</v>
      </c>
      <c r="M7" s="44" t="s">
        <v>82</v>
      </c>
      <c r="N7" s="44" t="s">
        <v>81</v>
      </c>
      <c r="O7" s="47" t="s">
        <v>82</v>
      </c>
      <c r="P7" s="47" t="s">
        <v>84</v>
      </c>
      <c r="Q7" s="47" t="s">
        <v>85</v>
      </c>
      <c r="R7" s="47" t="s">
        <v>86</v>
      </c>
      <c r="S7" s="47" t="s">
        <v>87</v>
      </c>
      <c r="T7" s="47" t="s">
        <v>86</v>
      </c>
      <c r="U7" s="48" t="s">
        <v>88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89</v>
      </c>
      <c r="J8" s="58" t="s">
        <v>90</v>
      </c>
      <c r="K8" s="59" t="s">
        <v>90</v>
      </c>
      <c r="L8" s="60" t="s">
        <v>89</v>
      </c>
      <c r="M8" s="58" t="s">
        <v>90</v>
      </c>
      <c r="N8" s="58" t="s">
        <v>89</v>
      </c>
      <c r="O8" s="61" t="s">
        <v>90</v>
      </c>
      <c r="P8" s="62" t="s">
        <v>100</v>
      </c>
      <c r="Q8" s="62" t="s">
        <v>90</v>
      </c>
      <c r="R8" s="62" t="s">
        <v>92</v>
      </c>
      <c r="S8" s="62" t="s">
        <v>90</v>
      </c>
      <c r="T8" s="62" t="s">
        <v>92</v>
      </c>
      <c r="U8" s="63" t="s">
        <v>90</v>
      </c>
      <c r="V8" s="57" t="s">
        <v>89</v>
      </c>
      <c r="W8" s="58" t="s">
        <v>90</v>
      </c>
      <c r="X8" s="59" t="s">
        <v>90</v>
      </c>
      <c r="Y8" s="60" t="s">
        <v>89</v>
      </c>
      <c r="Z8" s="58" t="s">
        <v>90</v>
      </c>
      <c r="AA8" s="58" t="s">
        <v>89</v>
      </c>
      <c r="AB8" s="61" t="s">
        <v>90</v>
      </c>
      <c r="AC8" s="62" t="s">
        <v>100</v>
      </c>
      <c r="AD8" s="62" t="s">
        <v>90</v>
      </c>
      <c r="AE8" s="62" t="s">
        <v>92</v>
      </c>
      <c r="AF8" s="61" t="s">
        <v>90</v>
      </c>
      <c r="AG8" s="62" t="s">
        <v>92</v>
      </c>
      <c r="AH8" s="91" t="s">
        <v>90</v>
      </c>
    </row>
    <row r="9" spans="1:35" ht="30" customHeight="1">
      <c r="A9" s="102"/>
      <c r="B9" s="103"/>
      <c r="C9" s="66" t="s">
        <v>75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7"/>
      <c r="C10" s="75" t="s">
        <v>75</v>
      </c>
      <c r="D10" s="108"/>
      <c r="E10" s="109"/>
      <c r="F10" s="109"/>
      <c r="G10" s="109"/>
      <c r="H10" s="106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7"/>
      <c r="C11" s="75" t="s">
        <v>75</v>
      </c>
      <c r="D11" s="108"/>
      <c r="E11" s="110"/>
      <c r="F11" s="110"/>
      <c r="G11" s="110"/>
      <c r="H11" s="106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7"/>
      <c r="C12" s="75" t="s">
        <v>75</v>
      </c>
      <c r="D12" s="108"/>
      <c r="E12" s="110"/>
      <c r="F12" s="110"/>
      <c r="G12" s="110"/>
      <c r="H12" s="106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7"/>
      <c r="C13" s="75" t="s">
        <v>75</v>
      </c>
      <c r="D13" s="108"/>
      <c r="E13" s="110"/>
      <c r="F13" s="110"/>
      <c r="G13" s="110"/>
      <c r="H13" s="106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7"/>
      <c r="C14" s="75" t="s">
        <v>75</v>
      </c>
      <c r="D14" s="108"/>
      <c r="E14" s="109"/>
      <c r="F14" s="109"/>
      <c r="G14" s="109"/>
      <c r="H14" s="106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7"/>
      <c r="C15" s="75" t="s">
        <v>75</v>
      </c>
      <c r="D15" s="108"/>
      <c r="E15" s="110"/>
      <c r="F15" s="110"/>
      <c r="G15" s="110"/>
      <c r="H15" s="106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7"/>
      <c r="C16" s="75" t="s">
        <v>75</v>
      </c>
      <c r="D16" s="108"/>
      <c r="E16" s="109"/>
      <c r="F16" s="109"/>
      <c r="G16" s="109"/>
      <c r="H16" s="106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7"/>
      <c r="C17" s="75" t="s">
        <v>75</v>
      </c>
      <c r="D17" s="108"/>
      <c r="E17" s="109"/>
      <c r="F17" s="109"/>
      <c r="G17" s="109"/>
      <c r="H17" s="106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7"/>
      <c r="C18" s="75" t="s">
        <v>75</v>
      </c>
      <c r="D18" s="108"/>
      <c r="E18" s="109"/>
      <c r="F18" s="109"/>
      <c r="G18" s="109"/>
      <c r="H18" s="106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7"/>
      <c r="C19" s="75" t="s">
        <v>75</v>
      </c>
      <c r="D19" s="108"/>
      <c r="E19" s="109"/>
      <c r="F19" s="109"/>
      <c r="G19" s="109"/>
      <c r="H19" s="106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7"/>
      <c r="C20" s="75" t="s">
        <v>75</v>
      </c>
      <c r="D20" s="108"/>
      <c r="E20" s="109"/>
      <c r="F20" s="109"/>
      <c r="G20" s="109"/>
      <c r="H20" s="106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7"/>
      <c r="C21" s="75" t="s">
        <v>75</v>
      </c>
      <c r="D21" s="108"/>
      <c r="E21" s="109"/>
      <c r="F21" s="109"/>
      <c r="G21" s="109"/>
      <c r="H21" s="106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7"/>
      <c r="C22" s="75" t="s">
        <v>75</v>
      </c>
      <c r="D22" s="108"/>
      <c r="E22" s="109"/>
      <c r="F22" s="109"/>
      <c r="G22" s="109"/>
      <c r="H22" s="106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7"/>
      <c r="C23" s="75" t="s">
        <v>75</v>
      </c>
      <c r="D23" s="108"/>
      <c r="E23" s="109"/>
      <c r="F23" s="109"/>
      <c r="G23" s="109"/>
      <c r="H23" s="106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59" t="s">
        <v>96</v>
      </c>
      <c r="B24" s="160"/>
      <c r="C24" s="160"/>
      <c r="D24" s="160"/>
      <c r="E24" s="160"/>
      <c r="F24" s="160"/>
      <c r="G24" s="160"/>
      <c r="H24" s="16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1" t="s">
        <v>47</v>
      </c>
      <c r="J26" s="152"/>
      <c r="K26" s="152"/>
      <c r="L26" s="152"/>
      <c r="M26" s="152"/>
      <c r="N26" s="152"/>
      <c r="O26" s="153">
        <f>SUM(K5,J24,K24,M24,O24,Q24,S24,U24)</f>
        <v>0</v>
      </c>
      <c r="P26" s="154"/>
      <c r="Q26" s="154"/>
      <c r="R26" s="154"/>
      <c r="S26" s="154"/>
      <c r="T26" s="154"/>
      <c r="U26" s="155"/>
      <c r="V26" s="151" t="s">
        <v>97</v>
      </c>
      <c r="W26" s="152"/>
      <c r="X26" s="152"/>
      <c r="Y26" s="152"/>
      <c r="Z26" s="152"/>
      <c r="AA26" s="152"/>
      <c r="AB26" s="153">
        <f>SUM(X5,W24,X24,Z24,AB24,AD24,AF24,AH24)</f>
        <v>0</v>
      </c>
      <c r="AC26" s="154"/>
      <c r="AD26" s="154"/>
      <c r="AE26" s="154"/>
      <c r="AF26" s="154"/>
      <c r="AG26" s="154"/>
      <c r="AH26" s="155"/>
    </row>
    <row r="27" spans="1:34" ht="30" customHeight="1" thickBot="1">
      <c r="A27" s="149" t="s">
        <v>98</v>
      </c>
      <c r="B27" s="149"/>
      <c r="C27" s="149"/>
      <c r="D27" s="149"/>
      <c r="E27" s="149"/>
      <c r="F27" s="149"/>
      <c r="G27" s="149"/>
      <c r="H27" s="149"/>
      <c r="I27" s="150"/>
      <c r="J27" s="150"/>
      <c r="K27" s="150"/>
      <c r="L27" s="150"/>
      <c r="M27" s="150"/>
      <c r="N27" s="150"/>
      <c r="O27" s="32"/>
      <c r="P27" s="32"/>
      <c r="Q27" s="32"/>
      <c r="R27" s="32"/>
      <c r="S27" s="32"/>
      <c r="T27" s="32"/>
      <c r="U27" s="32"/>
      <c r="V27" s="151" t="s">
        <v>99</v>
      </c>
      <c r="W27" s="152"/>
      <c r="X27" s="152"/>
      <c r="Y27" s="152"/>
      <c r="Z27" s="152"/>
      <c r="AA27" s="152"/>
      <c r="AB27" s="153">
        <f>O26-AB26</f>
        <v>0</v>
      </c>
      <c r="AC27" s="154"/>
      <c r="AD27" s="154"/>
      <c r="AE27" s="154"/>
      <c r="AF27" s="154"/>
      <c r="AG27" s="154"/>
      <c r="AH27" s="155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1" priority="1">
      <formula>LEN(TRIM(A5))=0</formula>
    </cfRule>
  </conditionalFormatting>
  <dataValidations count="1">
    <dataValidation type="list" allowBlank="1" showInputMessage="1" showErrorMessage="1" sqref="P5:Q5 T5:U5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48" t="s">
        <v>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</row>
    <row r="2" spans="1:35" s="31" customFormat="1" ht="15" customHeight="1">
      <c r="A2" s="114" t="s">
        <v>1</v>
      </c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32" t="s">
        <v>59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73" t="s">
        <v>60</v>
      </c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5"/>
      <c r="V4" s="173" t="s">
        <v>61</v>
      </c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</row>
    <row r="5" spans="1:35" ht="30" customHeight="1">
      <c r="A5" s="34" t="s">
        <v>62</v>
      </c>
      <c r="B5" s="185">
        <f>報告書!W19</f>
        <v>0</v>
      </c>
      <c r="C5" s="185"/>
      <c r="D5" s="185"/>
      <c r="E5" s="29"/>
      <c r="F5" s="29"/>
      <c r="G5" s="29"/>
      <c r="H5" s="33"/>
      <c r="I5" s="180" t="s">
        <v>63</v>
      </c>
      <c r="J5" s="165"/>
      <c r="K5" s="183"/>
      <c r="L5" s="183"/>
      <c r="M5" s="183"/>
      <c r="N5" s="164" t="s">
        <v>64</v>
      </c>
      <c r="O5" s="165"/>
      <c r="P5" s="184"/>
      <c r="Q5" s="184"/>
      <c r="R5" s="164" t="s">
        <v>65</v>
      </c>
      <c r="S5" s="165"/>
      <c r="T5" s="184"/>
      <c r="U5" s="186"/>
      <c r="V5" s="180" t="str">
        <f>I5</f>
        <v>パック料金</v>
      </c>
      <c r="W5" s="165"/>
      <c r="X5" s="163">
        <f>K5</f>
        <v>0</v>
      </c>
      <c r="Y5" s="163"/>
      <c r="Z5" s="163"/>
      <c r="AA5" s="164" t="s">
        <v>64</v>
      </c>
      <c r="AB5" s="165"/>
      <c r="AC5" s="177">
        <f>P5</f>
        <v>0</v>
      </c>
      <c r="AD5" s="177"/>
      <c r="AE5" s="164" t="s">
        <v>65</v>
      </c>
      <c r="AF5" s="165"/>
      <c r="AG5" s="177">
        <f>T5</f>
        <v>0</v>
      </c>
      <c r="AH5" s="178"/>
    </row>
    <row r="6" spans="1:35" ht="30" customHeight="1" thickBot="1">
      <c r="A6" s="34" t="s">
        <v>66</v>
      </c>
      <c r="B6" s="185">
        <f>報告書!N19</f>
        <v>0</v>
      </c>
      <c r="C6" s="185"/>
      <c r="D6" s="185"/>
      <c r="I6" s="166" t="s">
        <v>67</v>
      </c>
      <c r="J6" s="167"/>
      <c r="K6" s="167"/>
      <c r="L6" s="168" t="s">
        <v>68</v>
      </c>
      <c r="M6" s="169"/>
      <c r="N6" s="170" t="s">
        <v>69</v>
      </c>
      <c r="O6" s="167"/>
      <c r="P6" s="171" t="s">
        <v>70</v>
      </c>
      <c r="Q6" s="172"/>
      <c r="R6" s="162" t="s">
        <v>71</v>
      </c>
      <c r="S6" s="162"/>
      <c r="T6" s="171" t="s">
        <v>72</v>
      </c>
      <c r="U6" s="176"/>
      <c r="V6" s="166" t="str">
        <f>I6</f>
        <v>鉄道賃</v>
      </c>
      <c r="W6" s="167"/>
      <c r="X6" s="167"/>
      <c r="Y6" s="168" t="str">
        <f>L6</f>
        <v>航空賃</v>
      </c>
      <c r="Z6" s="169"/>
      <c r="AA6" s="170" t="s">
        <v>69</v>
      </c>
      <c r="AB6" s="167"/>
      <c r="AC6" s="156" t="str">
        <f>P6</f>
        <v>諸謝金</v>
      </c>
      <c r="AD6" s="157"/>
      <c r="AE6" s="156" t="str">
        <f>R6</f>
        <v>宿泊料</v>
      </c>
      <c r="AF6" s="157"/>
      <c r="AG6" s="156" t="str">
        <f>T6</f>
        <v>食卓料</v>
      </c>
      <c r="AH6" s="158"/>
    </row>
    <row r="7" spans="1:35" ht="30" customHeight="1">
      <c r="A7" s="36" t="s">
        <v>73</v>
      </c>
      <c r="B7" s="37" t="s">
        <v>74</v>
      </c>
      <c r="C7" s="38" t="s">
        <v>75</v>
      </c>
      <c r="D7" s="39" t="s">
        <v>76</v>
      </c>
      <c r="E7" s="40" t="s">
        <v>77</v>
      </c>
      <c r="F7" s="41" t="s">
        <v>78</v>
      </c>
      <c r="G7" s="40" t="s">
        <v>79</v>
      </c>
      <c r="H7" s="42" t="s">
        <v>80</v>
      </c>
      <c r="I7" s="43" t="s">
        <v>81</v>
      </c>
      <c r="J7" s="44" t="s">
        <v>82</v>
      </c>
      <c r="K7" s="45" t="s">
        <v>83</v>
      </c>
      <c r="L7" s="46" t="s">
        <v>81</v>
      </c>
      <c r="M7" s="44" t="s">
        <v>82</v>
      </c>
      <c r="N7" s="44" t="s">
        <v>81</v>
      </c>
      <c r="O7" s="47" t="s">
        <v>82</v>
      </c>
      <c r="P7" s="47" t="s">
        <v>84</v>
      </c>
      <c r="Q7" s="47" t="s">
        <v>85</v>
      </c>
      <c r="R7" s="47" t="s">
        <v>86</v>
      </c>
      <c r="S7" s="47" t="s">
        <v>87</v>
      </c>
      <c r="T7" s="47" t="s">
        <v>86</v>
      </c>
      <c r="U7" s="48" t="s">
        <v>88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89</v>
      </c>
      <c r="J8" s="58" t="s">
        <v>90</v>
      </c>
      <c r="K8" s="59" t="s">
        <v>90</v>
      </c>
      <c r="L8" s="60" t="s">
        <v>89</v>
      </c>
      <c r="M8" s="58" t="s">
        <v>90</v>
      </c>
      <c r="N8" s="58" t="s">
        <v>89</v>
      </c>
      <c r="O8" s="61" t="s">
        <v>90</v>
      </c>
      <c r="P8" s="62" t="s">
        <v>100</v>
      </c>
      <c r="Q8" s="62" t="s">
        <v>90</v>
      </c>
      <c r="R8" s="62" t="s">
        <v>92</v>
      </c>
      <c r="S8" s="62" t="s">
        <v>90</v>
      </c>
      <c r="T8" s="62" t="s">
        <v>92</v>
      </c>
      <c r="U8" s="63" t="s">
        <v>90</v>
      </c>
      <c r="V8" s="57" t="s">
        <v>89</v>
      </c>
      <c r="W8" s="58" t="s">
        <v>90</v>
      </c>
      <c r="X8" s="59" t="s">
        <v>90</v>
      </c>
      <c r="Y8" s="60" t="s">
        <v>89</v>
      </c>
      <c r="Z8" s="58" t="s">
        <v>90</v>
      </c>
      <c r="AA8" s="58" t="s">
        <v>89</v>
      </c>
      <c r="AB8" s="61" t="s">
        <v>90</v>
      </c>
      <c r="AC8" s="62" t="s">
        <v>100</v>
      </c>
      <c r="AD8" s="62" t="s">
        <v>90</v>
      </c>
      <c r="AE8" s="62" t="s">
        <v>92</v>
      </c>
      <c r="AF8" s="61" t="s">
        <v>90</v>
      </c>
      <c r="AG8" s="62" t="s">
        <v>92</v>
      </c>
      <c r="AH8" s="91" t="s">
        <v>90</v>
      </c>
    </row>
    <row r="9" spans="1:35" ht="30" customHeight="1">
      <c r="A9" s="102"/>
      <c r="B9" s="103"/>
      <c r="C9" s="66" t="s">
        <v>75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7"/>
      <c r="C10" s="75" t="s">
        <v>75</v>
      </c>
      <c r="D10" s="108"/>
      <c r="E10" s="109"/>
      <c r="F10" s="109"/>
      <c r="G10" s="109"/>
      <c r="H10" s="106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7"/>
      <c r="C11" s="75" t="s">
        <v>75</v>
      </c>
      <c r="D11" s="108"/>
      <c r="E11" s="110"/>
      <c r="F11" s="110"/>
      <c r="G11" s="110"/>
      <c r="H11" s="106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7"/>
      <c r="C12" s="75" t="s">
        <v>75</v>
      </c>
      <c r="D12" s="108"/>
      <c r="E12" s="110"/>
      <c r="F12" s="110"/>
      <c r="G12" s="110"/>
      <c r="H12" s="106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7"/>
      <c r="C13" s="75" t="s">
        <v>75</v>
      </c>
      <c r="D13" s="108"/>
      <c r="E13" s="110"/>
      <c r="F13" s="110"/>
      <c r="G13" s="110"/>
      <c r="H13" s="106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7"/>
      <c r="C14" s="75" t="s">
        <v>75</v>
      </c>
      <c r="D14" s="108"/>
      <c r="E14" s="109"/>
      <c r="F14" s="109"/>
      <c r="G14" s="109"/>
      <c r="H14" s="106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7"/>
      <c r="C15" s="75" t="s">
        <v>75</v>
      </c>
      <c r="D15" s="108"/>
      <c r="E15" s="110"/>
      <c r="F15" s="110"/>
      <c r="G15" s="110"/>
      <c r="H15" s="106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7"/>
      <c r="C16" s="75" t="s">
        <v>75</v>
      </c>
      <c r="D16" s="108"/>
      <c r="E16" s="109"/>
      <c r="F16" s="109"/>
      <c r="G16" s="109"/>
      <c r="H16" s="106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7"/>
      <c r="C17" s="75" t="s">
        <v>75</v>
      </c>
      <c r="D17" s="108"/>
      <c r="E17" s="109"/>
      <c r="F17" s="109"/>
      <c r="G17" s="109"/>
      <c r="H17" s="106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7"/>
      <c r="C18" s="75" t="s">
        <v>75</v>
      </c>
      <c r="D18" s="108"/>
      <c r="E18" s="109"/>
      <c r="F18" s="109"/>
      <c r="G18" s="109"/>
      <c r="H18" s="106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7"/>
      <c r="C19" s="75" t="s">
        <v>75</v>
      </c>
      <c r="D19" s="108"/>
      <c r="E19" s="109"/>
      <c r="F19" s="109"/>
      <c r="G19" s="109"/>
      <c r="H19" s="106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7"/>
      <c r="C20" s="75" t="s">
        <v>75</v>
      </c>
      <c r="D20" s="108"/>
      <c r="E20" s="109"/>
      <c r="F20" s="109"/>
      <c r="G20" s="109"/>
      <c r="H20" s="106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7"/>
      <c r="C21" s="75" t="s">
        <v>75</v>
      </c>
      <c r="D21" s="108"/>
      <c r="E21" s="109"/>
      <c r="F21" s="109"/>
      <c r="G21" s="109"/>
      <c r="H21" s="106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7"/>
      <c r="C22" s="75" t="s">
        <v>75</v>
      </c>
      <c r="D22" s="108"/>
      <c r="E22" s="109"/>
      <c r="F22" s="109"/>
      <c r="G22" s="109"/>
      <c r="H22" s="106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7"/>
      <c r="C23" s="75" t="s">
        <v>75</v>
      </c>
      <c r="D23" s="108"/>
      <c r="E23" s="109"/>
      <c r="F23" s="109"/>
      <c r="G23" s="109"/>
      <c r="H23" s="106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59" t="s">
        <v>96</v>
      </c>
      <c r="B24" s="160"/>
      <c r="C24" s="160"/>
      <c r="D24" s="160"/>
      <c r="E24" s="160"/>
      <c r="F24" s="160"/>
      <c r="G24" s="160"/>
      <c r="H24" s="16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61" t="s">
        <v>47</v>
      </c>
      <c r="J26" s="152"/>
      <c r="K26" s="152"/>
      <c r="L26" s="152"/>
      <c r="M26" s="152"/>
      <c r="N26" s="152"/>
      <c r="O26" s="153">
        <f>SUM(K5,J24,K24,M24,O24,Q24,S24,U24)</f>
        <v>0</v>
      </c>
      <c r="P26" s="154"/>
      <c r="Q26" s="154"/>
      <c r="R26" s="154"/>
      <c r="S26" s="154"/>
      <c r="T26" s="154"/>
      <c r="U26" s="155"/>
      <c r="V26" s="151" t="s">
        <v>97</v>
      </c>
      <c r="W26" s="152"/>
      <c r="X26" s="152"/>
      <c r="Y26" s="152"/>
      <c r="Z26" s="152"/>
      <c r="AA26" s="152"/>
      <c r="AB26" s="153">
        <f>SUM(X5,W24,X24,Z24,AB24,AD24,AF24,AH24)</f>
        <v>0</v>
      </c>
      <c r="AC26" s="154"/>
      <c r="AD26" s="154"/>
      <c r="AE26" s="154"/>
      <c r="AF26" s="154"/>
      <c r="AG26" s="154"/>
      <c r="AH26" s="155"/>
    </row>
    <row r="27" spans="1:34" ht="30" customHeight="1" thickBot="1">
      <c r="A27" s="149" t="s">
        <v>98</v>
      </c>
      <c r="B27" s="149"/>
      <c r="C27" s="149"/>
      <c r="D27" s="149"/>
      <c r="E27" s="149"/>
      <c r="F27" s="149"/>
      <c r="G27" s="149"/>
      <c r="H27" s="149"/>
      <c r="I27" s="150"/>
      <c r="J27" s="150"/>
      <c r="K27" s="150"/>
      <c r="L27" s="150"/>
      <c r="M27" s="150"/>
      <c r="N27" s="150"/>
      <c r="O27" s="32"/>
      <c r="P27" s="32"/>
      <c r="Q27" s="32"/>
      <c r="R27" s="32"/>
      <c r="S27" s="32"/>
      <c r="T27" s="32"/>
      <c r="U27" s="32"/>
      <c r="V27" s="151" t="s">
        <v>99</v>
      </c>
      <c r="W27" s="152"/>
      <c r="X27" s="152"/>
      <c r="Y27" s="152"/>
      <c r="Z27" s="152"/>
      <c r="AA27" s="152"/>
      <c r="AB27" s="153">
        <f>O26-AB26</f>
        <v>0</v>
      </c>
      <c r="AC27" s="154"/>
      <c r="AD27" s="154"/>
      <c r="AE27" s="154"/>
      <c r="AF27" s="154"/>
      <c r="AG27" s="154"/>
      <c r="AH27" s="155"/>
    </row>
  </sheetData>
  <sheetProtection sheet="1" objects="1" scenarios="1" selectLockedCells="1"/>
  <mergeCells count="41">
    <mergeCell ref="B5:D5"/>
    <mergeCell ref="AC5:AD5"/>
    <mergeCell ref="AE5:AF5"/>
    <mergeCell ref="AG5:AH5"/>
    <mergeCell ref="R5:S5"/>
    <mergeCell ref="T5:U5"/>
    <mergeCell ref="V5:W5"/>
    <mergeCell ref="X5:Z5"/>
    <mergeCell ref="AA5:AB5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</mergeCells>
  <phoneticPr fontId="5"/>
  <conditionalFormatting sqref="K5:M5 P5:Q5 T5:U5 A9:B23 D9:Q23 S9:S23">
    <cfRule type="containsBlanks" dxfId="0" priority="1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7" sqref="D7"/>
    </sheetView>
  </sheetViews>
  <sheetFormatPr defaultColWidth="9" defaultRowHeight="18.75"/>
  <cols>
    <col min="1" max="1" width="9" style="2" bestFit="1" customWidth="1"/>
    <col min="2" max="2" width="25.375" style="2" bestFit="1" customWidth="1"/>
    <col min="3" max="3" width="5.25" style="12" bestFit="1" customWidth="1"/>
    <col min="4" max="4" width="7.375" style="2" bestFit="1" customWidth="1"/>
    <col min="5" max="6" width="7.1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87" t="s">
        <v>101</v>
      </c>
      <c r="B1" s="187" t="s">
        <v>102</v>
      </c>
      <c r="C1" s="187" t="s">
        <v>103</v>
      </c>
      <c r="D1" s="187" t="s">
        <v>53</v>
      </c>
      <c r="E1" s="190" t="s">
        <v>104</v>
      </c>
      <c r="F1" s="190"/>
      <c r="G1" s="190" t="s">
        <v>72</v>
      </c>
      <c r="H1" s="190"/>
      <c r="I1" s="190"/>
      <c r="J1" s="1" t="s">
        <v>105</v>
      </c>
    </row>
    <row r="2" spans="1:14">
      <c r="A2" s="187"/>
      <c r="B2" s="187"/>
      <c r="C2" s="187"/>
      <c r="D2" s="187"/>
      <c r="E2" s="1" t="s">
        <v>105</v>
      </c>
      <c r="F2" s="1" t="s">
        <v>106</v>
      </c>
      <c r="G2" s="1" t="s">
        <v>96</v>
      </c>
      <c r="H2" s="1" t="s">
        <v>92</v>
      </c>
      <c r="I2" s="1" t="s">
        <v>107</v>
      </c>
      <c r="J2" s="1" t="s">
        <v>108</v>
      </c>
    </row>
    <row r="3" spans="1:14">
      <c r="A3" s="187" t="s">
        <v>109</v>
      </c>
      <c r="B3" s="3" t="s">
        <v>110</v>
      </c>
      <c r="C3" s="1" t="s">
        <v>111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112</v>
      </c>
      <c r="K3" s="5"/>
      <c r="L3" s="6"/>
      <c r="M3" s="7"/>
      <c r="N3" s="6"/>
    </row>
    <row r="4" spans="1:14">
      <c r="A4" s="187"/>
      <c r="B4" s="3" t="s">
        <v>113</v>
      </c>
      <c r="C4" s="1" t="s">
        <v>114</v>
      </c>
      <c r="D4" s="4">
        <v>9800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115</v>
      </c>
      <c r="K4" s="5"/>
      <c r="L4" s="6"/>
      <c r="M4" s="7"/>
      <c r="N4" s="6"/>
    </row>
    <row r="5" spans="1:14">
      <c r="A5" s="187"/>
      <c r="B5" s="3" t="s">
        <v>116</v>
      </c>
      <c r="C5" s="1" t="s">
        <v>117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118</v>
      </c>
      <c r="K5" s="5"/>
      <c r="L5" s="6"/>
      <c r="M5" s="7"/>
      <c r="N5" s="6"/>
    </row>
    <row r="6" spans="1:14">
      <c r="A6" s="187"/>
      <c r="B6" s="3" t="s">
        <v>119</v>
      </c>
      <c r="C6" s="1" t="s">
        <v>120</v>
      </c>
      <c r="D6" s="4">
        <v>11400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121</v>
      </c>
      <c r="K6" s="5"/>
      <c r="L6" s="6"/>
      <c r="M6" s="7"/>
      <c r="N6" s="6"/>
    </row>
    <row r="7" spans="1:14">
      <c r="A7" s="187"/>
      <c r="B7" s="3" t="s">
        <v>122</v>
      </c>
      <c r="C7" s="1" t="s">
        <v>114</v>
      </c>
      <c r="D7" s="4">
        <v>9800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123</v>
      </c>
      <c r="K7" s="5"/>
      <c r="L7" s="6"/>
      <c r="M7" s="7"/>
      <c r="N7" s="6"/>
    </row>
    <row r="8" spans="1:14">
      <c r="A8" s="187"/>
      <c r="B8" s="3" t="s">
        <v>124</v>
      </c>
      <c r="C8" s="1" t="s">
        <v>117</v>
      </c>
      <c r="D8" s="4">
        <v>8800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125</v>
      </c>
      <c r="K8" s="5"/>
      <c r="L8" s="6"/>
      <c r="M8" s="7"/>
      <c r="N8" s="6"/>
    </row>
    <row r="9" spans="1:14">
      <c r="A9" s="189" t="s">
        <v>126</v>
      </c>
      <c r="B9" s="8" t="s">
        <v>29</v>
      </c>
      <c r="C9" s="9" t="s">
        <v>127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128</v>
      </c>
      <c r="K9" s="5"/>
      <c r="L9" s="6"/>
      <c r="M9" s="7"/>
      <c r="N9" s="6"/>
    </row>
    <row r="10" spans="1:14">
      <c r="A10" s="189"/>
      <c r="B10" s="8" t="s">
        <v>129</v>
      </c>
      <c r="C10" s="9" t="s">
        <v>130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131</v>
      </c>
      <c r="K10" s="5"/>
      <c r="L10" s="6"/>
      <c r="M10" s="7"/>
      <c r="N10" s="6"/>
    </row>
    <row r="11" spans="1:14">
      <c r="A11" s="189"/>
      <c r="B11" s="8" t="s">
        <v>132</v>
      </c>
      <c r="C11" s="9" t="s">
        <v>130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133</v>
      </c>
      <c r="K11" s="5"/>
      <c r="L11" s="6"/>
      <c r="M11" s="7"/>
      <c r="N11" s="6"/>
    </row>
    <row r="12" spans="1:14">
      <c r="A12" s="189"/>
      <c r="B12" s="8" t="s">
        <v>134</v>
      </c>
      <c r="C12" s="9" t="s">
        <v>130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135</v>
      </c>
      <c r="K12" s="5"/>
      <c r="L12" s="6"/>
      <c r="M12" s="7"/>
      <c r="N12" s="6"/>
    </row>
    <row r="13" spans="1:14">
      <c r="A13" s="189"/>
      <c r="B13" s="8" t="s">
        <v>136</v>
      </c>
      <c r="C13" s="9" t="s">
        <v>127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137</v>
      </c>
      <c r="K13" s="5"/>
      <c r="L13" s="6"/>
      <c r="M13" s="7"/>
      <c r="N13" s="6"/>
    </row>
    <row r="14" spans="1:14">
      <c r="A14" s="189"/>
      <c r="B14" s="8" t="s">
        <v>138</v>
      </c>
      <c r="C14" s="9" t="s">
        <v>130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139</v>
      </c>
      <c r="K14" s="5"/>
      <c r="L14" s="6"/>
      <c r="M14" s="7"/>
      <c r="N14" s="6"/>
    </row>
    <row r="15" spans="1:14">
      <c r="A15" s="189"/>
      <c r="B15" s="8" t="s">
        <v>140</v>
      </c>
      <c r="C15" s="9" t="s">
        <v>127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141</v>
      </c>
      <c r="K15" s="5"/>
      <c r="L15" s="6"/>
      <c r="M15" s="7"/>
      <c r="N15" s="6"/>
    </row>
    <row r="16" spans="1:14">
      <c r="A16" s="188" t="s">
        <v>142</v>
      </c>
      <c r="B16" s="3" t="s">
        <v>143</v>
      </c>
      <c r="C16" s="1" t="s">
        <v>144</v>
      </c>
      <c r="D16" s="4">
        <v>5200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87"/>
      <c r="B17" s="3" t="s">
        <v>145</v>
      </c>
      <c r="C17" s="1" t="s">
        <v>144</v>
      </c>
      <c r="D17" s="4">
        <v>5200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87"/>
      <c r="B18" s="3" t="s">
        <v>146</v>
      </c>
      <c r="C18" s="1" t="s">
        <v>144</v>
      </c>
      <c r="D18" s="4">
        <v>5200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87"/>
      <c r="B19" s="3" t="s">
        <v>147</v>
      </c>
      <c r="C19" s="1" t="s">
        <v>144</v>
      </c>
      <c r="D19" s="4">
        <v>5200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87"/>
      <c r="B20" s="3" t="s">
        <v>148</v>
      </c>
      <c r="C20" s="1" t="s">
        <v>149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87"/>
      <c r="B21" s="3" t="s">
        <v>150</v>
      </c>
      <c r="C21" s="1" t="s">
        <v>149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89" t="s">
        <v>151</v>
      </c>
      <c r="B22" s="8" t="s">
        <v>152</v>
      </c>
      <c r="C22" s="9" t="s">
        <v>153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89"/>
      <c r="B23" s="8" t="s">
        <v>154</v>
      </c>
      <c r="C23" s="9" t="s">
        <v>153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89"/>
      <c r="B24" s="8" t="s">
        <v>155</v>
      </c>
      <c r="C24" s="9" t="s">
        <v>156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89"/>
      <c r="B25" s="8" t="s">
        <v>157</v>
      </c>
      <c r="C25" s="9" t="s">
        <v>158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