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"/>
    </mc:Choice>
  </mc:AlternateContent>
  <xr:revisionPtr revIDLastSave="0" documentId="13_ncr:1_{F59D83AE-6805-4D57-B792-F872DDBA4A63}" xr6:coauthVersionLast="47" xr6:coauthVersionMax="47" xr10:uidLastSave="{00000000-0000-0000-0000-000000000000}"/>
  <bookViews>
    <workbookView xWindow="0" yWindow="0" windowWidth="28800" windowHeight="11385" tabRatio="725" firstSheet="1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l="1"/>
  <c r="O30" i="14" s="1"/>
  <c r="O28" i="14"/>
  <c r="Q28" i="1" l="1"/>
  <c r="Q34" i="1" s="1"/>
  <c r="Q26" i="11"/>
  <c r="AL32" i="1"/>
  <c r="AL34" i="1" s="1"/>
  <c r="AS34" i="1" s="1"/>
  <c r="O2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<sst xmlns="http://schemas.openxmlformats.org/spreadsheetml/2006/main" count="355" uniqueCount="201">
  <si>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</si>
  <si>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</si>
  <si>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</si>
  <si>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</si>
  <si>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</si>
  <si>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</si>
  <si>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</si>
  <si>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</si>
  <si>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</si>
  <si>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</si>
  <si>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</si>
  <si>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</si>
  <si>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</si>
  <si>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</si>
  <si>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</si>
  <si>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</si>
  <si>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</si>
  <si>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</si>
  <si>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</si>
  <si>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</si>
  <si>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</si>
  <si>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</si>
  <si>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</si>
  <si>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</si>
  <si>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</si>
  <si>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</si>
  <si>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</si>
  <si>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</si>
  <si>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</si>
  <si>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</si>
  <si>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</si>
  <si>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</si>
  <si>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</si>
  <si>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</si>
  <si>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</si>
  <si>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</si>
  <si>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</si>
  <si>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</si>
  <si>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</si>
  <si>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</si>
  <si>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</si>
  <si>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</si>
  <si>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</si>
  <si>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</si>
  <si>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</si>
  <si>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</si>
  <si>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</si>
  <si>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</si>
  <si>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</si>
  <si>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</si>
  <si>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</si>
  <si>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</si>
  <si>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</si>
  <si>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</si>
  <si>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</si>
  <si>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</si>
  <si>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</si>
  <si>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</si>
  <si>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</si>
  <si>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④短期入所プラン作成費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</si>
  <si>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</si>
  <si>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</si>
  <si>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</si>
  <si>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入所計画表手交(郵送)日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</si>
  <si>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</si>
  <si>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短期入所プラン作成及び配布</t>
    <phoneticPr fontId="2"/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</si>
  <si>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</si>
  <si>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</si>
  <si>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</si>
  <si>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</si>
  <si>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</si>
  <si>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</si>
  <si>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</si>
  <si>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</si>
  <si>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</si>
  <si>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</si>
  <si>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</si>
  <si>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</si>
  <si>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</si>
  <si>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</si>
  <si>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</si>
  <si>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</si>
  <si>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</si>
  <si>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</si>
  <si>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</si>
  <si>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</si>
  <si>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</si>
  <si>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</si>
  <si>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</si>
  <si>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</si>
  <si>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</si>
  <si>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</si>
  <si>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</si>
  <si>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</si>
  <si>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</si>
  <si>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</si>
  <si>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</si>
  <si>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</si>
  <si>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</si>
  <si>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</si>
  <si>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</si>
  <si>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</si>
  <si>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</si>
  <si>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</si>
  <si>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</si>
  <si>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</si>
  <si>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</si>
  <si>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</si>
  <si>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</si>
  <si>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</si>
  <si>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</si>
  <si>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岸　直彦　殿</t>
  </si>
  <si>
    <t>施設名</t>
    <phoneticPr fontId="2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</si>
  <si>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</si>
  <si>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</si>
  <si>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</si>
  <si>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</si>
  <si>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</si>
  <si>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</si>
  <si>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</si>
  <si>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</si>
  <si>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</si>
  <si>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</si>
  <si>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</si>
  <si>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</si>
  <si>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</si>
  <si>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</si>
  <si>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</si>
  <si>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</si>
  <si>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</si>
  <si>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</si>
  <si>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</si>
  <si>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</si>
  <si>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</si>
  <si>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</si>
  <si>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令和６年度自動車事故被害者支援体制等整備事業（短期入所協力事業（短期入所プラン作成費））実施・経費報告書兼収支計算書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6">
      <t>タンキニュウショ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</si>
  <si>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</si>
  <si>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</si>
  <si>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</si>
  <si>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</si>
  <si>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</si>
  <si>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</si>
  <si>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</si>
  <si>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</si>
  <si>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</si>
  <si>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</si>
  <si>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</si>
  <si>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④短期入所プラン作成費</t>
    <rPh sb="3" eb="5">
      <t>ニュウショ</t>
    </rPh>
    <phoneticPr fontId="2"/>
  </si>
  <si>
    <t>「短期入所の入所計画表（短期入所プラン）のとおり」</t>
    <rPh sb="3" eb="5">
      <t>ニュウショ</t>
    </rPh>
    <rPh sb="6" eb="8">
      <t>ニュウショ</t>
    </rPh>
    <rPh sb="14" eb="16">
      <t>ニュウショ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</si>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</sst>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6" xfId="0" applyNumberFormat="1" applyFont="1" applyFill="1" applyBorder="1" applyAlignment="1">
      <alignment horizontal="center" vertical="center"/>
    </xf>
    <xf numFmtId="42" fontId="8" fillId="2" borderId="87" xfId="0" applyNumberFormat="1" applyFont="1" applyFill="1" applyBorder="1" applyAlignment="1">
      <alignment horizontal="center" vertical="center"/>
    </xf>
    <xf numFmtId="42" fontId="8" fillId="2" borderId="88" xfId="0" applyNumberFormat="1" applyFont="1" applyFill="1" applyBorder="1" applyAlignment="1">
      <alignment horizontal="center" vertical="center"/>
    </xf>
    <xf numFmtId="42" fontId="8" fillId="2" borderId="85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10" fillId="0" borderId="62" xfId="0" applyFont="1" applyBorder="1" applyAlignment="1">
      <alignment horizontal="left" vertical="center" shrinkToFit="1"/>
    </xf>
    <xf numFmtId="0" fontId="10" fillId="0" borderId="81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81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81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81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right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8" fontId="12" fillId="0" borderId="0" xfId="0" applyNumberFormat="1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0" fontId="6" fillId="0" borderId="0" xfId="0" applyFont="1">
      <alignment vertical="center"/>
    </xf>
    <xf numFmtId="0" fontId="8" fillId="0" borderId="77" xfId="0" applyFont="1" applyBorder="1" applyAlignment="1">
      <alignment horizontal="left" vertical="center"/>
    </xf>
    <xf numFmtId="42" fontId="8" fillId="2" borderId="78" xfId="0" applyNumberFormat="1" applyFont="1" applyFill="1" applyBorder="1" applyAlignment="1">
      <alignment horizontal="center" vertical="center"/>
    </xf>
    <xf numFmtId="42" fontId="8" fillId="2" borderId="79" xfId="0" applyNumberFormat="1" applyFont="1" applyFill="1" applyBorder="1" applyAlignment="1">
      <alignment horizontal="center" vertical="center"/>
    </xf>
    <xf numFmtId="42" fontId="8" fillId="2" borderId="80" xfId="0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7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>
    <tabColor rgb="FFFF0000"/>
  </sheetPr>
  <dimension ref="B2:BA67"/>
  <sheetViews>
    <sheetView view="pageBreakPreview" zoomScale="90" zoomScaleSheetLayoutView="90" workbookViewId="0"/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1" t="s">
        <v>0</v>
      </c>
      <c r="C2" s="52"/>
      <c r="D2" s="52"/>
      <c r="E2" s="53"/>
      <c r="F2" s="56" t="s">
        <v>1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  <c r="AA2" s="54" t="s">
        <v>2</v>
      </c>
      <c r="AB2" s="54"/>
      <c r="AC2" s="54"/>
      <c r="AD2" s="54"/>
      <c r="AE2" s="54"/>
      <c r="AF2" s="54"/>
      <c r="AG2" s="59" t="s">
        <v>3</v>
      </c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2:50">
      <c r="B3" s="51" t="s">
        <v>4</v>
      </c>
      <c r="C3" s="52"/>
      <c r="D3" s="52"/>
      <c r="E3" s="53"/>
      <c r="F3" s="56" t="s">
        <v>5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AA3" s="54" t="s">
        <v>6</v>
      </c>
      <c r="AB3" s="54"/>
      <c r="AC3" s="54"/>
      <c r="AD3" s="54"/>
      <c r="AE3" s="54" t="s">
        <v>7</v>
      </c>
      <c r="AF3" s="54"/>
      <c r="AG3" s="59" t="s">
        <v>8</v>
      </c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2:50">
      <c r="B4" s="51" t="s">
        <v>9</v>
      </c>
      <c r="C4" s="52"/>
      <c r="D4" s="52"/>
      <c r="E4" s="53"/>
      <c r="F4" s="60">
        <v>45535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AA4" s="54"/>
      <c r="AB4" s="54"/>
      <c r="AC4" s="54"/>
      <c r="AD4" s="54"/>
      <c r="AE4" s="54" t="s">
        <v>10</v>
      </c>
      <c r="AF4" s="54"/>
      <c r="AG4" s="63" t="s">
        <v>11</v>
      </c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2:50">
      <c r="B5" s="51" t="s">
        <v>7</v>
      </c>
      <c r="C5" s="52"/>
      <c r="D5" s="52"/>
      <c r="E5" s="53"/>
      <c r="F5" s="64" t="s">
        <v>8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AA5" s="54" t="s">
        <v>12</v>
      </c>
      <c r="AB5" s="54"/>
      <c r="AC5" s="54"/>
      <c r="AD5" s="54"/>
      <c r="AE5" s="54" t="s">
        <v>13</v>
      </c>
      <c r="AF5" s="54"/>
      <c r="AG5" s="59" t="s">
        <v>14</v>
      </c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</row>
    <row r="6" spans="2:50">
      <c r="B6" s="51" t="s">
        <v>15</v>
      </c>
      <c r="C6" s="52"/>
      <c r="D6" s="52"/>
      <c r="E6" s="53"/>
      <c r="F6" s="64" t="s">
        <v>16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AA6" s="54"/>
      <c r="AB6" s="54"/>
      <c r="AC6" s="54"/>
      <c r="AD6" s="54"/>
      <c r="AE6" s="54" t="s">
        <v>10</v>
      </c>
      <c r="AF6" s="54"/>
      <c r="AG6" s="63" t="s">
        <v>17</v>
      </c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</row>
    <row r="7" spans="2:50">
      <c r="B7" s="54" t="s">
        <v>18</v>
      </c>
      <c r="C7" s="54"/>
      <c r="D7" s="54"/>
      <c r="E7" s="54"/>
      <c r="F7" s="59" t="s">
        <v>19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AA7" s="54" t="s">
        <v>20</v>
      </c>
      <c r="AB7" s="54"/>
      <c r="AC7" s="54"/>
      <c r="AD7" s="54"/>
      <c r="AE7" s="54"/>
      <c r="AF7" s="54"/>
      <c r="AG7" s="64" t="s">
        <v>21</v>
      </c>
      <c r="AH7" s="61"/>
      <c r="AI7" s="61"/>
      <c r="AJ7" s="61"/>
      <c r="AK7" s="61"/>
      <c r="AL7" s="61"/>
      <c r="AM7" s="62"/>
      <c r="AN7" s="51" t="s">
        <v>22</v>
      </c>
      <c r="AO7" s="52"/>
      <c r="AP7" s="52"/>
      <c r="AQ7" s="52"/>
      <c r="AR7" s="53"/>
      <c r="AS7" s="56" t="s">
        <v>23</v>
      </c>
      <c r="AT7" s="57"/>
      <c r="AU7" s="57"/>
      <c r="AV7" s="57"/>
      <c r="AW7" s="57"/>
      <c r="AX7" s="58"/>
    </row>
    <row r="8" spans="2:50">
      <c r="B8" s="65"/>
      <c r="C8" s="65"/>
      <c r="D8" s="65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AA8" s="54" t="s">
        <v>24</v>
      </c>
      <c r="AB8" s="54"/>
      <c r="AC8" s="54"/>
      <c r="AD8" s="54"/>
      <c r="AE8" s="54"/>
      <c r="AF8" s="54"/>
      <c r="AG8" s="64" t="s">
        <v>25</v>
      </c>
      <c r="AH8" s="61"/>
      <c r="AI8" s="61"/>
      <c r="AJ8" s="61"/>
      <c r="AK8" s="61"/>
      <c r="AL8" s="61"/>
      <c r="AM8" s="62"/>
      <c r="AN8" s="51" t="s">
        <v>26</v>
      </c>
      <c r="AO8" s="52"/>
      <c r="AP8" s="52"/>
      <c r="AQ8" s="52"/>
      <c r="AR8" s="53"/>
      <c r="AS8" s="56" t="s">
        <v>27</v>
      </c>
      <c r="AT8" s="57"/>
      <c r="AU8" s="57"/>
      <c r="AV8" s="57"/>
      <c r="AW8" s="57"/>
      <c r="AX8" s="58"/>
    </row>
    <row r="9" spans="2:50">
      <c r="AA9" s="54" t="s">
        <v>28</v>
      </c>
      <c r="AB9" s="54"/>
      <c r="AC9" s="54"/>
      <c r="AD9" s="54"/>
      <c r="AE9" s="54"/>
      <c r="AF9" s="54"/>
      <c r="AG9" s="59" t="s">
        <v>29</v>
      </c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</row>
    <row r="10" spans="2:50">
      <c r="AA10" s="54" t="s">
        <v>30</v>
      </c>
      <c r="AB10" s="54"/>
      <c r="AC10" s="54"/>
      <c r="AD10" s="54"/>
      <c r="AE10" s="54"/>
      <c r="AF10" s="51"/>
      <c r="AG10" s="75" t="s">
        <v>31</v>
      </c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2:50">
      <c r="B11" s="77" t="s">
        <v>32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 t="s">
        <v>33</v>
      </c>
      <c r="U11" s="78"/>
      <c r="V11" s="78"/>
      <c r="W11" s="78"/>
      <c r="X11" s="78"/>
    </row>
    <row r="12" spans="2:50">
      <c r="B12" s="59" t="s">
        <v>34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7"/>
      <c r="U12" s="67"/>
      <c r="V12" s="67"/>
      <c r="W12" s="67"/>
      <c r="X12" s="67"/>
      <c r="Z12" s="375"/>
      <c r="AA12" s="64" t="s">
        <v>35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376"/>
      <c r="AS12" s="377">
        <v>10000000</v>
      </c>
      <c r="AT12" s="378"/>
      <c r="AU12" s="378"/>
      <c r="AV12" s="378"/>
      <c r="AW12" s="378"/>
      <c r="AX12" s="37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36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8" t="s">
        <v>37</v>
      </c>
      <c r="D16" s="69"/>
      <c r="E16" s="70"/>
      <c r="F16" s="69" t="s">
        <v>38</v>
      </c>
      <c r="G16" s="69"/>
      <c r="H16" s="69"/>
      <c r="I16" s="70"/>
      <c r="J16" s="69" t="s">
        <v>39</v>
      </c>
      <c r="K16" s="69"/>
      <c r="L16" s="69"/>
      <c r="M16" s="70"/>
      <c r="N16" s="71" t="s">
        <v>40</v>
      </c>
      <c r="O16" s="72"/>
      <c r="P16" s="71" t="s">
        <v>41</v>
      </c>
      <c r="Q16" s="73"/>
      <c r="R16" s="74"/>
    </row>
    <row r="17" spans="2:29">
      <c r="B17" s="6">
        <v>1</v>
      </c>
      <c r="C17" s="79" t="s">
        <v>42</v>
      </c>
      <c r="D17" s="80"/>
      <c r="E17" s="81"/>
      <c r="F17" s="79">
        <v>45392</v>
      </c>
      <c r="G17" s="80"/>
      <c r="H17" s="80"/>
      <c r="I17" s="81"/>
      <c r="J17" s="79">
        <v>45405</v>
      </c>
      <c r="K17" s="80"/>
      <c r="L17" s="80"/>
      <c r="M17" s="81"/>
      <c r="N17" s="82">
        <f t="shared" ref="N17:N36" si="0">IF(F17="","",J17-F17+1)</f>
        <v>14</v>
      </c>
      <c r="O17" s="83"/>
      <c r="P17" s="84" t="s">
        <v>43</v>
      </c>
      <c r="Q17" s="85"/>
      <c r="R17" s="86"/>
    </row>
    <row r="18" spans="2:29">
      <c r="B18" s="6">
        <v>2</v>
      </c>
      <c r="C18" s="79" t="s">
        <v>44</v>
      </c>
      <c r="D18" s="80"/>
      <c r="E18" s="81"/>
      <c r="F18" s="79">
        <v>45397</v>
      </c>
      <c r="G18" s="80"/>
      <c r="H18" s="80"/>
      <c r="I18" s="81"/>
      <c r="J18" s="79">
        <v>45402</v>
      </c>
      <c r="K18" s="80"/>
      <c r="L18" s="80"/>
      <c r="M18" s="81"/>
      <c r="N18" s="82">
        <f t="shared" si="0"/>
        <v>6</v>
      </c>
      <c r="O18" s="83"/>
      <c r="P18" s="84" t="s">
        <v>43</v>
      </c>
      <c r="Q18" s="85"/>
      <c r="R18" s="86"/>
    </row>
    <row r="19" spans="2:29">
      <c r="B19" s="6">
        <v>3</v>
      </c>
      <c r="C19" s="79" t="s">
        <v>45</v>
      </c>
      <c r="D19" s="80"/>
      <c r="E19" s="81"/>
      <c r="F19" s="79">
        <v>45417</v>
      </c>
      <c r="G19" s="80"/>
      <c r="H19" s="80"/>
      <c r="I19" s="81"/>
      <c r="J19" s="79">
        <v>45427</v>
      </c>
      <c r="K19" s="80"/>
      <c r="L19" s="80"/>
      <c r="M19" s="81"/>
      <c r="N19" s="82">
        <f t="shared" si="0"/>
        <v>11</v>
      </c>
      <c r="O19" s="83"/>
      <c r="P19" s="84" t="s">
        <v>46</v>
      </c>
      <c r="Q19" s="85"/>
      <c r="R19" s="86"/>
    </row>
    <row r="20" spans="2:29">
      <c r="B20" s="6">
        <v>4</v>
      </c>
      <c r="C20" s="79" t="s">
        <v>42</v>
      </c>
      <c r="D20" s="80"/>
      <c r="E20" s="81"/>
      <c r="F20" s="79">
        <v>45422</v>
      </c>
      <c r="G20" s="80"/>
      <c r="H20" s="80"/>
      <c r="I20" s="81"/>
      <c r="J20" s="79">
        <v>45435</v>
      </c>
      <c r="K20" s="80"/>
      <c r="L20" s="80"/>
      <c r="M20" s="81"/>
      <c r="N20" s="82">
        <f t="shared" si="0"/>
        <v>14</v>
      </c>
      <c r="O20" s="83"/>
      <c r="P20" s="84" t="s">
        <v>43</v>
      </c>
      <c r="Q20" s="85"/>
      <c r="R20" s="86"/>
    </row>
    <row r="21" spans="2:29">
      <c r="B21" s="6">
        <v>5</v>
      </c>
      <c r="C21" s="79" t="s">
        <v>45</v>
      </c>
      <c r="D21" s="80"/>
      <c r="E21" s="81"/>
      <c r="F21" s="79">
        <v>45448</v>
      </c>
      <c r="G21" s="80"/>
      <c r="H21" s="80"/>
      <c r="I21" s="81"/>
      <c r="J21" s="79">
        <v>45453</v>
      </c>
      <c r="K21" s="80"/>
      <c r="L21" s="80"/>
      <c r="M21" s="81"/>
      <c r="N21" s="82">
        <f t="shared" si="0"/>
        <v>6</v>
      </c>
      <c r="O21" s="83"/>
      <c r="P21" s="84" t="s">
        <v>46</v>
      </c>
      <c r="Q21" s="85"/>
      <c r="R21" s="86"/>
    </row>
    <row r="22" spans="2:29">
      <c r="B22" s="6">
        <v>6</v>
      </c>
      <c r="C22" s="79" t="s">
        <v>42</v>
      </c>
      <c r="D22" s="80"/>
      <c r="E22" s="81"/>
      <c r="F22" s="79">
        <v>45453</v>
      </c>
      <c r="G22" s="80"/>
      <c r="H22" s="80"/>
      <c r="I22" s="81"/>
      <c r="J22" s="79">
        <v>45466</v>
      </c>
      <c r="K22" s="80"/>
      <c r="L22" s="80"/>
      <c r="M22" s="81"/>
      <c r="N22" s="82">
        <f t="shared" si="0"/>
        <v>14</v>
      </c>
      <c r="O22" s="83"/>
      <c r="P22" s="84" t="s">
        <v>43</v>
      </c>
      <c r="Q22" s="85"/>
      <c r="R22" s="86"/>
    </row>
    <row r="23" spans="2:29">
      <c r="B23" s="6">
        <v>7</v>
      </c>
      <c r="C23" s="79" t="s">
        <v>47</v>
      </c>
      <c r="D23" s="80"/>
      <c r="E23" s="81"/>
      <c r="F23" s="79">
        <v>45458</v>
      </c>
      <c r="G23" s="80"/>
      <c r="H23" s="80"/>
      <c r="I23" s="81"/>
      <c r="J23" s="79">
        <v>45460</v>
      </c>
      <c r="K23" s="80"/>
      <c r="L23" s="80"/>
      <c r="M23" s="81"/>
      <c r="N23" s="82">
        <f t="shared" si="0"/>
        <v>3</v>
      </c>
      <c r="O23" s="83"/>
      <c r="P23" s="84" t="s">
        <v>46</v>
      </c>
      <c r="Q23" s="85"/>
      <c r="R23" s="86"/>
    </row>
    <row r="24" spans="2:29">
      <c r="B24" s="6">
        <v>8</v>
      </c>
      <c r="C24" s="79" t="s">
        <v>48</v>
      </c>
      <c r="D24" s="80"/>
      <c r="E24" s="81"/>
      <c r="F24" s="79">
        <v>45463</v>
      </c>
      <c r="G24" s="80"/>
      <c r="H24" s="80"/>
      <c r="I24" s="81"/>
      <c r="J24" s="79">
        <v>45474</v>
      </c>
      <c r="K24" s="80"/>
      <c r="L24" s="80"/>
      <c r="M24" s="81"/>
      <c r="N24" s="82">
        <f t="shared" si="0"/>
        <v>12</v>
      </c>
      <c r="O24" s="83"/>
      <c r="P24" s="84" t="s">
        <v>43</v>
      </c>
      <c r="Q24" s="85"/>
      <c r="R24" s="86"/>
    </row>
    <row r="25" spans="2:29">
      <c r="B25" s="6">
        <v>9</v>
      </c>
      <c r="C25" s="79" t="s">
        <v>45</v>
      </c>
      <c r="D25" s="80"/>
      <c r="E25" s="81"/>
      <c r="F25" s="79">
        <v>45478</v>
      </c>
      <c r="G25" s="80"/>
      <c r="H25" s="80"/>
      <c r="I25" s="81"/>
      <c r="J25" s="79">
        <v>45483</v>
      </c>
      <c r="K25" s="80"/>
      <c r="L25" s="80"/>
      <c r="M25" s="81"/>
      <c r="N25" s="82">
        <f t="shared" si="0"/>
        <v>6</v>
      </c>
      <c r="O25" s="83"/>
      <c r="P25" s="84" t="s">
        <v>46</v>
      </c>
      <c r="Q25" s="85"/>
      <c r="R25" s="86"/>
    </row>
    <row r="26" spans="2:29">
      <c r="B26" s="6">
        <v>10</v>
      </c>
      <c r="C26" s="79"/>
      <c r="D26" s="80"/>
      <c r="E26" s="81"/>
      <c r="F26" s="79"/>
      <c r="G26" s="80"/>
      <c r="H26" s="80"/>
      <c r="I26" s="81"/>
      <c r="J26" s="79"/>
      <c r="K26" s="80"/>
      <c r="L26" s="80"/>
      <c r="M26" s="81"/>
      <c r="N26" s="82" t="str">
        <f t="shared" si="0"/>
        <v/>
      </c>
      <c r="O26" s="83"/>
      <c r="P26" s="84"/>
      <c r="Q26" s="85"/>
      <c r="R26" s="86"/>
    </row>
    <row r="27" spans="2:29">
      <c r="B27" s="6">
        <v>11</v>
      </c>
      <c r="C27" s="79"/>
      <c r="D27" s="80"/>
      <c r="E27" s="81"/>
      <c r="F27" s="79"/>
      <c r="G27" s="80"/>
      <c r="H27" s="80"/>
      <c r="I27" s="81"/>
      <c r="J27" s="79"/>
      <c r="K27" s="80"/>
      <c r="L27" s="80"/>
      <c r="M27" s="81"/>
      <c r="N27" s="82" t="str">
        <f t="shared" si="0"/>
        <v/>
      </c>
      <c r="O27" s="83"/>
      <c r="P27" s="84"/>
      <c r="Q27" s="85"/>
      <c r="R27" s="86"/>
    </row>
    <row r="28" spans="2:29">
      <c r="B28" s="6">
        <v>12</v>
      </c>
      <c r="C28" s="79"/>
      <c r="D28" s="80"/>
      <c r="E28" s="81"/>
      <c r="F28" s="79"/>
      <c r="G28" s="80"/>
      <c r="H28" s="80"/>
      <c r="I28" s="81"/>
      <c r="J28" s="79"/>
      <c r="K28" s="80"/>
      <c r="L28" s="80"/>
      <c r="M28" s="81"/>
      <c r="N28" s="82" t="str">
        <f t="shared" si="0"/>
        <v/>
      </c>
      <c r="O28" s="83"/>
      <c r="P28" s="84"/>
      <c r="Q28" s="85"/>
      <c r="R28" s="86"/>
    </row>
    <row r="29" spans="2:29">
      <c r="B29" s="6">
        <v>13</v>
      </c>
      <c r="C29" s="79"/>
      <c r="D29" s="80"/>
      <c r="E29" s="81"/>
      <c r="F29" s="79"/>
      <c r="G29" s="80"/>
      <c r="H29" s="80"/>
      <c r="I29" s="81"/>
      <c r="J29" s="79"/>
      <c r="K29" s="80"/>
      <c r="L29" s="80"/>
      <c r="M29" s="81"/>
      <c r="N29" s="82" t="str">
        <f t="shared" si="0"/>
        <v/>
      </c>
      <c r="O29" s="83"/>
      <c r="P29" s="84"/>
      <c r="Q29" s="85"/>
      <c r="R29" s="86"/>
      <c r="U29" s="54" t="s">
        <v>41</v>
      </c>
      <c r="V29" s="54"/>
      <c r="W29" s="54"/>
      <c r="X29" s="54" t="s">
        <v>49</v>
      </c>
      <c r="Y29" s="54"/>
      <c r="Z29" s="54"/>
      <c r="AA29" s="54" t="s">
        <v>50</v>
      </c>
      <c r="AB29" s="54"/>
      <c r="AC29" s="54"/>
    </row>
    <row r="30" spans="2:29">
      <c r="B30" s="6">
        <v>14</v>
      </c>
      <c r="C30" s="79"/>
      <c r="D30" s="80"/>
      <c r="E30" s="81"/>
      <c r="F30" s="79"/>
      <c r="G30" s="80"/>
      <c r="H30" s="80"/>
      <c r="I30" s="81"/>
      <c r="J30" s="79"/>
      <c r="K30" s="80"/>
      <c r="L30" s="80"/>
      <c r="M30" s="81"/>
      <c r="N30" s="82" t="str">
        <f t="shared" si="0"/>
        <v/>
      </c>
      <c r="O30" s="83"/>
      <c r="P30" s="84"/>
      <c r="Q30" s="85"/>
      <c r="R30" s="86"/>
      <c r="U30" s="54" t="s">
        <v>43</v>
      </c>
      <c r="V30" s="54"/>
      <c r="W30" s="54"/>
      <c r="X30" s="87">
        <f>COUNTIF(P17:R36,"脳損傷")</f>
        <v>5</v>
      </c>
      <c r="Y30" s="87"/>
      <c r="Z30" s="87"/>
      <c r="AA30" s="87">
        <f ca="1">SUMIF(P17:R36,"脳損傷",N17:O36)</f>
        <v>60</v>
      </c>
      <c r="AB30" s="87"/>
      <c r="AC30" s="87"/>
    </row>
    <row r="31" spans="2:29">
      <c r="B31" s="6">
        <v>15</v>
      </c>
      <c r="C31" s="79"/>
      <c r="D31" s="80"/>
      <c r="E31" s="81"/>
      <c r="F31" s="79"/>
      <c r="G31" s="80"/>
      <c r="H31" s="80"/>
      <c r="I31" s="81"/>
      <c r="J31" s="79"/>
      <c r="K31" s="80"/>
      <c r="L31" s="80"/>
      <c r="M31" s="81"/>
      <c r="N31" s="82" t="str">
        <f t="shared" si="0"/>
        <v/>
      </c>
      <c r="O31" s="83"/>
      <c r="P31" s="84"/>
      <c r="Q31" s="85"/>
      <c r="R31" s="86"/>
      <c r="U31" s="54" t="s">
        <v>46</v>
      </c>
      <c r="V31" s="54"/>
      <c r="W31" s="54"/>
      <c r="X31" s="87">
        <f>COUNTIF(P17:R36,"脊髄損傷")</f>
        <v>4</v>
      </c>
      <c r="Y31" s="87"/>
      <c r="Z31" s="87"/>
      <c r="AA31" s="87">
        <f ca="1">SUMIF(P17:R36,"脊髄損傷",N17:O36)</f>
        <v>26</v>
      </c>
      <c r="AB31" s="87"/>
      <c r="AC31" s="87"/>
    </row>
    <row r="32" spans="2:29">
      <c r="B32" s="6">
        <v>16</v>
      </c>
      <c r="C32" s="79"/>
      <c r="D32" s="80"/>
      <c r="E32" s="81"/>
      <c r="F32" s="79"/>
      <c r="G32" s="80"/>
      <c r="H32" s="80"/>
      <c r="I32" s="81"/>
      <c r="J32" s="79"/>
      <c r="K32" s="80"/>
      <c r="L32" s="80"/>
      <c r="M32" s="81"/>
      <c r="N32" s="82" t="str">
        <f t="shared" si="0"/>
        <v/>
      </c>
      <c r="O32" s="83"/>
      <c r="P32" s="84"/>
      <c r="Q32" s="85"/>
      <c r="R32" s="86"/>
      <c r="U32" s="54" t="s">
        <v>51</v>
      </c>
      <c r="V32" s="54"/>
      <c r="W32" s="54"/>
      <c r="X32" s="87">
        <f>COUNTIF(P17:R36,"その他")</f>
        <v>0</v>
      </c>
      <c r="Y32" s="87"/>
      <c r="Z32" s="87"/>
      <c r="AA32" s="87">
        <f ca="1">SUMIF(P17:R36,"その他",N17:O36)</f>
        <v>0</v>
      </c>
      <c r="AB32" s="87"/>
      <c r="AC32" s="87"/>
    </row>
    <row r="33" spans="2:53">
      <c r="B33" s="6">
        <v>17</v>
      </c>
      <c r="C33" s="79"/>
      <c r="D33" s="80"/>
      <c r="E33" s="81"/>
      <c r="F33" s="79"/>
      <c r="G33" s="80"/>
      <c r="H33" s="80"/>
      <c r="I33" s="81"/>
      <c r="J33" s="79"/>
      <c r="K33" s="80"/>
      <c r="L33" s="80"/>
      <c r="M33" s="81"/>
      <c r="N33" s="82" t="str">
        <f t="shared" si="0"/>
        <v/>
      </c>
      <c r="O33" s="83"/>
      <c r="P33" s="84"/>
      <c r="Q33" s="85"/>
      <c r="R33" s="86"/>
    </row>
    <row r="34" spans="2:53" ht="19.5" customHeight="1">
      <c r="B34" s="6">
        <v>18</v>
      </c>
      <c r="C34" s="79"/>
      <c r="D34" s="80"/>
      <c r="E34" s="81"/>
      <c r="F34" s="79"/>
      <c r="G34" s="80"/>
      <c r="H34" s="80"/>
      <c r="I34" s="81"/>
      <c r="J34" s="79"/>
      <c r="K34" s="80"/>
      <c r="L34" s="80"/>
      <c r="M34" s="81"/>
      <c r="N34" s="82" t="str">
        <f t="shared" si="0"/>
        <v/>
      </c>
      <c r="O34" s="83"/>
      <c r="P34" s="84"/>
      <c r="Q34" s="85"/>
      <c r="R34" s="86"/>
      <c r="U34" s="111" t="s">
        <v>52</v>
      </c>
      <c r="V34" s="112"/>
      <c r="W34" s="112"/>
      <c r="X34" s="112"/>
      <c r="Y34" s="112"/>
      <c r="Z34" s="112"/>
      <c r="AA34" s="112"/>
      <c r="AB34" s="113"/>
      <c r="AC34" s="101" t="s">
        <v>53</v>
      </c>
      <c r="AD34" s="102"/>
      <c r="AE34" s="103"/>
      <c r="AF34" s="117">
        <f>SUM(AF35:AH37)</f>
        <v>0</v>
      </c>
      <c r="AG34" s="117"/>
      <c r="AH34" s="117"/>
      <c r="AI34" s="102" t="s">
        <v>54</v>
      </c>
      <c r="AJ34" s="102"/>
      <c r="AK34" s="118"/>
    </row>
    <row r="35" spans="2:53">
      <c r="B35" s="6">
        <v>19</v>
      </c>
      <c r="C35" s="79"/>
      <c r="D35" s="80"/>
      <c r="E35" s="81"/>
      <c r="F35" s="79"/>
      <c r="G35" s="80"/>
      <c r="H35" s="80"/>
      <c r="I35" s="81"/>
      <c r="J35" s="79"/>
      <c r="K35" s="80"/>
      <c r="L35" s="80"/>
      <c r="M35" s="81"/>
      <c r="N35" s="82" t="str">
        <f t="shared" si="0"/>
        <v/>
      </c>
      <c r="O35" s="83"/>
      <c r="P35" s="84"/>
      <c r="Q35" s="85"/>
      <c r="R35" s="86"/>
      <c r="U35" s="114"/>
      <c r="V35" s="115"/>
      <c r="W35" s="115"/>
      <c r="X35" s="115"/>
      <c r="Y35" s="115"/>
      <c r="Z35" s="115"/>
      <c r="AA35" s="115"/>
      <c r="AB35" s="116"/>
      <c r="AC35" s="119" t="s">
        <v>55</v>
      </c>
      <c r="AD35" s="120"/>
      <c r="AE35" s="121"/>
      <c r="AF35" s="122"/>
      <c r="AG35" s="122"/>
      <c r="AH35" s="122"/>
      <c r="AI35" s="120" t="s">
        <v>54</v>
      </c>
      <c r="AJ35" s="120"/>
      <c r="AK35" s="123"/>
    </row>
    <row r="36" spans="2:53">
      <c r="B36" s="7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4" t="str">
        <f t="shared" si="0"/>
        <v/>
      </c>
      <c r="O36" s="105"/>
      <c r="P36" s="106"/>
      <c r="Q36" s="107"/>
      <c r="R36" s="108"/>
      <c r="U36" s="3"/>
      <c r="AC36" s="109" t="s">
        <v>56</v>
      </c>
      <c r="AD36" s="85"/>
      <c r="AE36" s="110"/>
      <c r="AF36" s="130"/>
      <c r="AG36" s="130"/>
      <c r="AH36" s="130"/>
      <c r="AI36" s="85" t="s">
        <v>54</v>
      </c>
      <c r="AJ36" s="85"/>
      <c r="AK36" s="86"/>
    </row>
    <row r="37" spans="2:53" ht="19.5" thickBot="1">
      <c r="B37" s="7" t="s">
        <v>57</v>
      </c>
      <c r="C37" s="133">
        <f>COUNTA(C17:E36)</f>
        <v>9</v>
      </c>
      <c r="D37" s="134"/>
      <c r="E37" s="135"/>
      <c r="F37" s="133"/>
      <c r="G37" s="134"/>
      <c r="H37" s="134"/>
      <c r="I37" s="135"/>
      <c r="J37" s="133"/>
      <c r="K37" s="134"/>
      <c r="L37" s="134"/>
      <c r="M37" s="135"/>
      <c r="N37" s="88">
        <f>SUM(N17:O36)</f>
        <v>86</v>
      </c>
      <c r="O37" s="89"/>
      <c r="P37" s="88"/>
      <c r="Q37" s="90"/>
      <c r="R37" s="91"/>
      <c r="AC37" s="92" t="s">
        <v>58</v>
      </c>
      <c r="AD37" s="93"/>
      <c r="AE37" s="94"/>
      <c r="AF37" s="131"/>
      <c r="AG37" s="131"/>
      <c r="AH37" s="131"/>
      <c r="AI37" s="93" t="s">
        <v>54</v>
      </c>
      <c r="AJ37" s="93"/>
      <c r="AK37" s="132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59</v>
      </c>
    </row>
    <row r="43" spans="2:53">
      <c r="B43" s="10"/>
      <c r="C43" s="51" t="s">
        <v>60</v>
      </c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1" t="s">
        <v>61</v>
      </c>
      <c r="O43" s="52"/>
      <c r="P43" s="52"/>
      <c r="Q43" s="52"/>
      <c r="R43" s="52"/>
      <c r="S43" s="53"/>
      <c r="T43" s="51" t="s">
        <v>62</v>
      </c>
      <c r="U43" s="53"/>
      <c r="V43" s="51" t="s">
        <v>63</v>
      </c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  <c r="AP43" s="54" t="s">
        <v>64</v>
      </c>
      <c r="AQ43" s="54"/>
      <c r="AR43" s="54"/>
      <c r="AS43" s="54"/>
    </row>
    <row r="44" spans="2:53">
      <c r="B44" s="10">
        <v>1</v>
      </c>
      <c r="C44" s="64" t="s">
        <v>65</v>
      </c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51">
        <v>2</v>
      </c>
      <c r="O44" s="52"/>
      <c r="P44" s="52"/>
      <c r="Q44" s="52"/>
      <c r="R44" s="52"/>
      <c r="S44" s="53"/>
      <c r="T44" s="124" t="s">
        <v>66</v>
      </c>
      <c r="U44" s="125"/>
      <c r="V44" s="126">
        <v>45488</v>
      </c>
      <c r="W44" s="127"/>
      <c r="X44" s="127"/>
      <c r="Y44" s="128"/>
      <c r="Z44" s="126">
        <v>45569</v>
      </c>
      <c r="AA44" s="127"/>
      <c r="AB44" s="127"/>
      <c r="AC44" s="128"/>
      <c r="AD44" s="126"/>
      <c r="AE44" s="127"/>
      <c r="AF44" s="127"/>
      <c r="AG44" s="128"/>
      <c r="AH44" s="126"/>
      <c r="AI44" s="127"/>
      <c r="AJ44" s="127"/>
      <c r="AK44" s="128"/>
      <c r="AL44" s="126"/>
      <c r="AM44" s="127"/>
      <c r="AN44" s="127"/>
      <c r="AO44" s="128"/>
      <c r="AP44" s="129">
        <f>IF(COUNTA(V44:AO44)=0,"",MAX(V44,Z44,AD44,AH44,AL44))</f>
        <v>45569</v>
      </c>
      <c r="AQ44" s="129"/>
      <c r="AR44" s="129"/>
      <c r="AS44" s="129"/>
    </row>
    <row r="45" spans="2:53" customFormat="1" ht="21" customHeight="1">
      <c r="V45" s="51" t="s">
        <v>67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3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1" t="s">
        <v>68</v>
      </c>
      <c r="W46" s="52"/>
      <c r="X46" s="52"/>
      <c r="Y46" s="53"/>
      <c r="Z46" s="51" t="s">
        <v>69</v>
      </c>
      <c r="AA46" s="52"/>
      <c r="AB46" s="52"/>
      <c r="AC46" s="53"/>
      <c r="AD46" s="51"/>
      <c r="AE46" s="52"/>
      <c r="AF46" s="52"/>
      <c r="AG46" s="53"/>
      <c r="AH46" s="51"/>
      <c r="AI46" s="52"/>
      <c r="AJ46" s="52"/>
      <c r="AK46" s="53"/>
      <c r="AL46" s="51"/>
      <c r="AM46" s="52"/>
      <c r="AN46" s="52"/>
      <c r="AO46" s="53"/>
      <c r="AZ46" s="11" t="s">
        <v>68</v>
      </c>
    </row>
    <row r="47" spans="2:53">
      <c r="Q47"/>
      <c r="R47"/>
      <c r="S47"/>
      <c r="T47"/>
      <c r="U47"/>
      <c r="V47" s="51" t="s">
        <v>69</v>
      </c>
      <c r="W47" s="52"/>
      <c r="X47" s="52"/>
      <c r="Y47" s="53"/>
      <c r="Z47" s="51" t="s">
        <v>70</v>
      </c>
      <c r="AA47" s="52"/>
      <c r="AB47" s="52"/>
      <c r="AC47" s="53"/>
      <c r="AD47" s="51"/>
      <c r="AE47" s="52"/>
      <c r="AF47" s="52"/>
      <c r="AG47" s="53"/>
      <c r="AH47" s="51"/>
      <c r="AI47" s="52"/>
      <c r="AJ47" s="52"/>
      <c r="AK47" s="53"/>
      <c r="AL47" s="51"/>
      <c r="AM47" s="52"/>
      <c r="AN47" s="52"/>
      <c r="AO47" s="53"/>
      <c r="AZ47" s="11" t="s">
        <v>69</v>
      </c>
    </row>
    <row r="48" spans="2:53">
      <c r="Q48"/>
      <c r="R48"/>
      <c r="S48"/>
      <c r="T48"/>
      <c r="U48"/>
      <c r="V48" s="51" t="s">
        <v>70</v>
      </c>
      <c r="W48" s="52"/>
      <c r="X48" s="52"/>
      <c r="Y48" s="53"/>
      <c r="Z48" s="51"/>
      <c r="AA48" s="52"/>
      <c r="AB48" s="52"/>
      <c r="AC48" s="53"/>
      <c r="AD48" s="51"/>
      <c r="AE48" s="52"/>
      <c r="AF48" s="52"/>
      <c r="AG48" s="53"/>
      <c r="AH48" s="51"/>
      <c r="AI48" s="52"/>
      <c r="AJ48" s="52"/>
      <c r="AK48" s="53"/>
      <c r="AL48" s="51"/>
      <c r="AM48" s="52"/>
      <c r="AN48" s="52"/>
      <c r="AO48" s="53"/>
      <c r="AZ48" s="11" t="s">
        <v>70</v>
      </c>
    </row>
    <row r="50" spans="2:53">
      <c r="B50" s="136" t="s">
        <v>71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52" t="s">
        <v>72</v>
      </c>
      <c r="O50" s="52"/>
      <c r="P50" s="52"/>
      <c r="Q50" s="53"/>
      <c r="R50" s="51" t="s">
        <v>73</v>
      </c>
      <c r="S50" s="52"/>
      <c r="T50" s="52"/>
      <c r="U50" s="53"/>
      <c r="V50" s="51" t="s">
        <v>74</v>
      </c>
      <c r="W50" s="52"/>
      <c r="X50" s="52"/>
      <c r="Y50" s="53"/>
      <c r="Z50" s="51" t="s">
        <v>75</v>
      </c>
      <c r="AA50" s="52"/>
      <c r="AB50" s="52"/>
      <c r="AC50" s="53"/>
      <c r="AD50" s="54" t="s">
        <v>76</v>
      </c>
      <c r="AE50" s="54"/>
      <c r="AF50" s="54"/>
      <c r="AG50" s="54"/>
      <c r="AH50"/>
      <c r="AI50"/>
      <c r="AJ50"/>
      <c r="AK50"/>
    </row>
    <row r="51" spans="2:53">
      <c r="B51" s="136" t="s">
        <v>68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52">
        <v>1</v>
      </c>
      <c r="O51" s="52"/>
      <c r="P51" s="52"/>
      <c r="Q51" s="53"/>
      <c r="R51" s="51">
        <v>1</v>
      </c>
      <c r="S51" s="52"/>
      <c r="T51" s="52"/>
      <c r="U51" s="53"/>
      <c r="V51" s="149">
        <f>N51*Z51+AD51*R51</f>
        <v>50780</v>
      </c>
      <c r="W51" s="150"/>
      <c r="X51" s="150"/>
      <c r="Y51" s="151"/>
      <c r="Z51" s="149">
        <v>49680</v>
      </c>
      <c r="AA51" s="150"/>
      <c r="AB51" s="150"/>
      <c r="AC51" s="151"/>
      <c r="AD51" s="55">
        <v>1100</v>
      </c>
      <c r="AE51" s="55"/>
      <c r="AF51" s="55"/>
      <c r="AG51" s="55"/>
      <c r="AH51"/>
      <c r="AI51"/>
      <c r="AJ51"/>
      <c r="AK51"/>
    </row>
    <row r="52" spans="2:53">
      <c r="B52" s="136" t="s">
        <v>69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52">
        <v>2</v>
      </c>
      <c r="O52" s="52"/>
      <c r="P52" s="52"/>
      <c r="Q52" s="53"/>
      <c r="R52" s="51">
        <v>2</v>
      </c>
      <c r="S52" s="52"/>
      <c r="T52" s="52"/>
      <c r="U52" s="53"/>
      <c r="V52" s="149">
        <f t="shared" ref="V52:V53" si="1">N52*Z52+AD52*R52</f>
        <v>48082</v>
      </c>
      <c r="W52" s="150"/>
      <c r="X52" s="150"/>
      <c r="Y52" s="151"/>
      <c r="Z52" s="149">
        <v>22941</v>
      </c>
      <c r="AA52" s="150"/>
      <c r="AB52" s="150"/>
      <c r="AC52" s="151"/>
      <c r="AD52" s="55">
        <v>1100</v>
      </c>
      <c r="AE52" s="55"/>
      <c r="AF52" s="55"/>
      <c r="AG52" s="55"/>
      <c r="AH52"/>
      <c r="AI52"/>
      <c r="AJ52"/>
      <c r="AK52"/>
    </row>
    <row r="53" spans="2:53">
      <c r="B53" s="136" t="s">
        <v>70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52">
        <v>2</v>
      </c>
      <c r="O53" s="52"/>
      <c r="P53" s="52"/>
      <c r="Q53" s="53"/>
      <c r="R53" s="51">
        <v>2</v>
      </c>
      <c r="S53" s="52"/>
      <c r="T53" s="52"/>
      <c r="U53" s="53"/>
      <c r="V53" s="149">
        <f t="shared" si="1"/>
        <v>36508</v>
      </c>
      <c r="W53" s="150"/>
      <c r="X53" s="150"/>
      <c r="Y53" s="151"/>
      <c r="Z53" s="149">
        <v>17154</v>
      </c>
      <c r="AA53" s="150"/>
      <c r="AB53" s="150"/>
      <c r="AC53" s="151"/>
      <c r="AD53" s="55">
        <v>1100</v>
      </c>
      <c r="AE53" s="55"/>
      <c r="AF53" s="55"/>
      <c r="AG53" s="55"/>
      <c r="AH53"/>
      <c r="AI53"/>
      <c r="AJ53"/>
      <c r="AK53"/>
    </row>
    <row r="54" spans="2:53">
      <c r="B54" s="136" t="s">
        <v>53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55">
        <f>SUM(N51:Q53)</f>
        <v>5</v>
      </c>
      <c r="O54" s="155"/>
      <c r="P54" s="155"/>
      <c r="Q54" s="125"/>
      <c r="R54" s="124">
        <f>SUM(R51:U53)</f>
        <v>5</v>
      </c>
      <c r="S54" s="155"/>
      <c r="T54" s="155"/>
      <c r="U54" s="125"/>
      <c r="V54" s="156">
        <f>SUM(V51:Y53)</f>
        <v>135370</v>
      </c>
      <c r="W54" s="157"/>
      <c r="X54" s="157"/>
      <c r="Y54" s="158"/>
      <c r="Z54" s="159"/>
      <c r="AA54" s="160"/>
      <c r="AB54" s="160"/>
      <c r="AC54" s="161"/>
      <c r="AD54" s="162"/>
      <c r="AE54" s="162"/>
      <c r="AF54" s="162"/>
      <c r="AG54" s="162"/>
      <c r="AH54"/>
      <c r="AI54"/>
      <c r="AJ54"/>
      <c r="AK54"/>
    </row>
    <row r="55" spans="2:53" customFormat="1" ht="13.5"/>
    <row r="56" spans="2:53" s="12" customFormat="1" ht="15" customHeight="1">
      <c r="B56" s="25" t="s">
        <v>77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>
      <c r="B57" s="12"/>
    </row>
    <row r="58" spans="2:53" s="12" customFormat="1" ht="15" customHeight="1">
      <c r="B58" s="137" t="s">
        <v>78</v>
      </c>
      <c r="C58" s="138"/>
      <c r="D58" s="138"/>
      <c r="E58" s="138"/>
      <c r="F58" s="138"/>
      <c r="G58" s="138"/>
      <c r="H58" s="138"/>
      <c r="I58" s="138"/>
      <c r="J58" s="139"/>
      <c r="K58" s="169" t="s">
        <v>79</v>
      </c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70"/>
    </row>
    <row r="59" spans="2:53" s="12" customFormat="1" ht="15" customHeight="1">
      <c r="B59" s="140" t="s">
        <v>80</v>
      </c>
      <c r="C59" s="141"/>
      <c r="D59" s="141"/>
      <c r="E59" s="141"/>
      <c r="F59" s="141"/>
      <c r="G59" s="141"/>
      <c r="H59" s="141"/>
      <c r="I59" s="141"/>
      <c r="J59" s="142"/>
      <c r="K59" s="171" t="s">
        <v>81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2"/>
    </row>
    <row r="60" spans="2:53" s="12" customFormat="1" ht="15" customHeight="1">
      <c r="B60" s="143"/>
      <c r="C60" s="144"/>
      <c r="D60" s="144"/>
      <c r="E60" s="144"/>
      <c r="F60" s="144"/>
      <c r="G60" s="144"/>
      <c r="H60" s="144"/>
      <c r="I60" s="144"/>
      <c r="J60" s="145"/>
      <c r="K60" s="73" t="s">
        <v>82</v>
      </c>
      <c r="L60" s="73"/>
      <c r="M60" s="73"/>
      <c r="N60" s="73"/>
      <c r="O60" s="73"/>
      <c r="P60" s="73"/>
      <c r="Q60" s="73"/>
      <c r="R60" s="72"/>
      <c r="S60" s="71" t="s">
        <v>83</v>
      </c>
      <c r="T60" s="73"/>
      <c r="U60" s="73"/>
      <c r="V60" s="73"/>
      <c r="W60" s="72"/>
      <c r="X60" s="71" t="s">
        <v>84</v>
      </c>
      <c r="Y60" s="73"/>
      <c r="Z60" s="73"/>
      <c r="AA60" s="73"/>
      <c r="AB60" s="72"/>
      <c r="AC60" s="71" t="s">
        <v>85</v>
      </c>
      <c r="AD60" s="73"/>
      <c r="AE60" s="73"/>
      <c r="AF60" s="73"/>
      <c r="AG60" s="73"/>
      <c r="AH60" s="73"/>
      <c r="AI60" s="73"/>
      <c r="AJ60" s="72"/>
      <c r="AK60" s="71" t="s">
        <v>86</v>
      </c>
      <c r="AL60" s="73"/>
      <c r="AM60" s="73"/>
      <c r="AN60" s="73"/>
      <c r="AO60" s="72"/>
      <c r="AP60" s="71" t="s">
        <v>87</v>
      </c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4"/>
    </row>
    <row r="61" spans="2:53" s="12" customFormat="1" ht="15" customHeight="1">
      <c r="B61" s="146" t="s">
        <v>88</v>
      </c>
      <c r="C61" s="147"/>
      <c r="D61" s="147"/>
      <c r="E61" s="147"/>
      <c r="F61" s="147"/>
      <c r="G61" s="147"/>
      <c r="H61" s="147"/>
      <c r="I61" s="147"/>
      <c r="J61" s="148"/>
      <c r="K61" s="153" t="s">
        <v>89</v>
      </c>
      <c r="L61" s="153"/>
      <c r="M61" s="153"/>
      <c r="N61" s="153"/>
      <c r="O61" s="153"/>
      <c r="P61" s="153"/>
      <c r="Q61" s="153"/>
      <c r="R61" s="154"/>
      <c r="S61" s="152" t="s">
        <v>90</v>
      </c>
      <c r="T61" s="153"/>
      <c r="U61" s="153"/>
      <c r="V61" s="153"/>
      <c r="W61" s="154"/>
      <c r="X61" s="152" t="s">
        <v>91</v>
      </c>
      <c r="Y61" s="153"/>
      <c r="Z61" s="153"/>
      <c r="AA61" s="153"/>
      <c r="AB61" s="154"/>
      <c r="AC61" s="152" t="s">
        <v>92</v>
      </c>
      <c r="AD61" s="153"/>
      <c r="AE61" s="153"/>
      <c r="AF61" s="153"/>
      <c r="AG61" s="153"/>
      <c r="AH61" s="153"/>
      <c r="AI61" s="153"/>
      <c r="AJ61" s="154"/>
      <c r="AK61" s="163" t="s">
        <v>93</v>
      </c>
      <c r="AL61" s="164"/>
      <c r="AM61" s="164"/>
      <c r="AN61" s="164"/>
      <c r="AO61" s="165"/>
      <c r="AP61" s="166" t="s">
        <v>94</v>
      </c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8"/>
    </row>
    <row r="62" spans="2:53" s="12" customFormat="1" ht="15" customHeight="1">
      <c r="B62" s="140" t="s">
        <v>95</v>
      </c>
      <c r="C62" s="141"/>
      <c r="D62" s="141"/>
      <c r="E62" s="141"/>
      <c r="F62" s="141"/>
      <c r="G62" s="141"/>
      <c r="H62" s="141"/>
      <c r="I62" s="141"/>
      <c r="J62" s="142"/>
      <c r="K62" s="177" t="s">
        <v>89</v>
      </c>
      <c r="L62" s="177"/>
      <c r="M62" s="177"/>
      <c r="N62" s="177"/>
      <c r="O62" s="177"/>
      <c r="P62" s="177"/>
      <c r="Q62" s="177"/>
      <c r="R62" s="178"/>
      <c r="S62" s="179" t="s">
        <v>96</v>
      </c>
      <c r="T62" s="177"/>
      <c r="U62" s="177"/>
      <c r="V62" s="177"/>
      <c r="W62" s="178"/>
      <c r="X62" s="179" t="s">
        <v>97</v>
      </c>
      <c r="Y62" s="177"/>
      <c r="Z62" s="177"/>
      <c r="AA62" s="177"/>
      <c r="AB62" s="178"/>
      <c r="AC62" s="179" t="s">
        <v>98</v>
      </c>
      <c r="AD62" s="177"/>
      <c r="AE62" s="177"/>
      <c r="AF62" s="177"/>
      <c r="AG62" s="177"/>
      <c r="AH62" s="177"/>
      <c r="AI62" s="177"/>
      <c r="AJ62" s="178"/>
      <c r="AK62" s="180" t="s">
        <v>99</v>
      </c>
      <c r="AL62" s="181"/>
      <c r="AM62" s="181"/>
      <c r="AN62" s="181"/>
      <c r="AO62" s="182"/>
      <c r="AP62" s="174" t="s">
        <v>100</v>
      </c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6"/>
    </row>
    <row r="64" spans="2:53">
      <c r="B64" s="48" t="s">
        <v>101</v>
      </c>
      <c r="C64" s="48"/>
      <c r="D64" s="48"/>
      <c r="E64" s="48"/>
      <c r="F64" s="48"/>
    </row>
    <row r="65" spans="2:24">
      <c r="B65" s="54" t="s">
        <v>102</v>
      </c>
      <c r="C65" s="54"/>
      <c r="D65" s="54"/>
      <c r="E65" s="54"/>
      <c r="F65" s="54"/>
      <c r="G65" s="54" t="s">
        <v>103</v>
      </c>
      <c r="H65" s="54"/>
      <c r="I65" s="54"/>
      <c r="J65" s="54"/>
      <c r="K65" s="54"/>
      <c r="L65" s="54"/>
      <c r="M65" s="54"/>
      <c r="N65" s="54" t="s">
        <v>104</v>
      </c>
      <c r="O65" s="54"/>
      <c r="P65" s="54"/>
      <c r="Q65" s="54"/>
      <c r="R65" s="173" t="s">
        <v>105</v>
      </c>
      <c r="S65" s="173"/>
      <c r="T65" s="173"/>
      <c r="U65" s="173"/>
      <c r="V65" s="173"/>
      <c r="W65" s="173"/>
      <c r="X65" s="173"/>
    </row>
    <row r="66" spans="2:24">
      <c r="C66" s="54" t="s">
        <v>106</v>
      </c>
      <c r="D66" s="54"/>
      <c r="E66" s="54"/>
      <c r="F66" s="54"/>
      <c r="G66" s="54" t="s">
        <v>107</v>
      </c>
      <c r="H66" s="54"/>
      <c r="I66" s="54"/>
      <c r="J66" s="54"/>
      <c r="K66" s="54"/>
      <c r="L66" s="54"/>
      <c r="M66" s="54"/>
      <c r="N66" s="54" t="s">
        <v>104</v>
      </c>
      <c r="O66" s="54"/>
      <c r="P66" s="54"/>
      <c r="Q66" s="54"/>
      <c r="R66" s="173" t="s">
        <v>108</v>
      </c>
      <c r="S66" s="173"/>
      <c r="T66" s="173"/>
      <c r="U66" s="173"/>
      <c r="V66" s="173"/>
      <c r="W66" s="173"/>
      <c r="X66" s="173"/>
    </row>
    <row r="67" spans="2:24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2">
    <mergeCell ref="B62:J62"/>
    <mergeCell ref="AA12:AR12"/>
    <mergeCell ref="AS12:AX1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  <mergeCell ref="N53:Q53"/>
    <mergeCell ref="R53:U53"/>
    <mergeCell ref="V53:Y53"/>
    <mergeCell ref="Z53:AC53"/>
    <mergeCell ref="AP60:BA60"/>
    <mergeCell ref="K61:R61"/>
    <mergeCell ref="S61:W61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N37:O37"/>
    <mergeCell ref="P37:R37"/>
    <mergeCell ref="AC37:AE37"/>
    <mergeCell ref="C36:E36"/>
    <mergeCell ref="F36:I36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J36:M36"/>
    <mergeCell ref="N36:O36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</mergeCells>
  <phoneticPr fontId="4"/>
  <conditionalFormatting sqref="T11:X11">
    <cfRule type="containsBlanks" dxfId="16" priority="12">
      <formula>LEN(TRIM(T11))=0</formula>
    </cfRule>
  </conditionalFormatting>
  <conditionalFormatting sqref="G65:M66 R65:X66">
    <cfRule type="containsBlanks" dxfId="15" priority="11">
      <formula>LEN(TRIM(G65))=0</formula>
    </cfRule>
  </conditionalFormatting>
  <conditionalFormatting sqref="F2:X7 AG2:AX6 AG7:AM8 AS7:AX8 AG9:AX10 T11:X12">
    <cfRule type="containsBlanks" dxfId="14" priority="10">
      <formula>LEN(TRIM(F2))=0</formula>
    </cfRule>
  </conditionalFormatting>
  <conditionalFormatting sqref="C17:M36 P17:R36 AF35:AH37">
    <cfRule type="containsBlanks" dxfId="13" priority="9">
      <formula>LEN(TRIM(C17))=0</formula>
    </cfRule>
  </conditionalFormatting>
  <conditionalFormatting sqref="R51:R53">
    <cfRule type="containsBlanks" dxfId="12" priority="4">
      <formula>LEN(TRIM(R51))=0</formula>
    </cfRule>
  </conditionalFormatting>
  <conditionalFormatting sqref="C44:M44">
    <cfRule type="containsBlanks" dxfId="11" priority="2">
      <formula>LEN(TRIM(C44))=0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44:S44 V44:AO44 V46:AO48">
    <cfRule type="containsBlanks" dxfId="9" priority="3">
      <formula>LEN(TRIM(N44))=0</formula>
    </cfRule>
  </conditionalFormatting>
  <conditionalFormatting sqref="N51:Q53">
    <cfRule type="containsBlanks" dxfId="8" priority="1">
      <formula>LEN(TRIM(N51))=0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A67"/>
  <sheetViews>
    <sheetView tabSelected="1" view="pageBreakPreview" zoomScale="70" zoomScaleSheetLayoutView="70" workbookViewId="0"/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1" t="s">
        <v>0</v>
      </c>
      <c r="C2" s="52"/>
      <c r="D2" s="52"/>
      <c r="E2" s="53"/>
      <c r="F2" s="56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  <c r="AA2" s="54" t="s">
        <v>2</v>
      </c>
      <c r="AB2" s="54"/>
      <c r="AC2" s="54"/>
      <c r="AD2" s="54"/>
      <c r="AE2" s="54"/>
      <c r="AF2" s="54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2:50">
      <c r="B3" s="51" t="s">
        <v>4</v>
      </c>
      <c r="C3" s="52"/>
      <c r="D3" s="52"/>
      <c r="E3" s="53"/>
      <c r="F3" s="56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AA3" s="54" t="s">
        <v>6</v>
      </c>
      <c r="AB3" s="54"/>
      <c r="AC3" s="54"/>
      <c r="AD3" s="54"/>
      <c r="AE3" s="54" t="s">
        <v>7</v>
      </c>
      <c r="AF3" s="54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2:50">
      <c r="B4" s="51" t="s">
        <v>9</v>
      </c>
      <c r="C4" s="52"/>
      <c r="D4" s="52"/>
      <c r="E4" s="53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AA4" s="54"/>
      <c r="AB4" s="54"/>
      <c r="AC4" s="54"/>
      <c r="AD4" s="54"/>
      <c r="AE4" s="54" t="s">
        <v>10</v>
      </c>
      <c r="AF4" s="5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2:50">
      <c r="B5" s="51" t="s">
        <v>7</v>
      </c>
      <c r="C5" s="52"/>
      <c r="D5" s="52"/>
      <c r="E5" s="53"/>
      <c r="F5" s="64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AA5" s="54" t="s">
        <v>12</v>
      </c>
      <c r="AB5" s="54"/>
      <c r="AC5" s="54"/>
      <c r="AD5" s="54"/>
      <c r="AE5" s="54" t="s">
        <v>13</v>
      </c>
      <c r="AF5" s="54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</row>
    <row r="6" spans="2:50">
      <c r="B6" s="51" t="s">
        <v>15</v>
      </c>
      <c r="C6" s="52"/>
      <c r="D6" s="52"/>
      <c r="E6" s="53"/>
      <c r="F6" s="64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AA6" s="54"/>
      <c r="AB6" s="54"/>
      <c r="AC6" s="54"/>
      <c r="AD6" s="54"/>
      <c r="AE6" s="54" t="s">
        <v>10</v>
      </c>
      <c r="AF6" s="54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</row>
    <row r="7" spans="2:50">
      <c r="B7" s="54" t="s">
        <v>18</v>
      </c>
      <c r="C7" s="54"/>
      <c r="D7" s="54"/>
      <c r="E7" s="54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AA7" s="54" t="s">
        <v>20</v>
      </c>
      <c r="AB7" s="54"/>
      <c r="AC7" s="54"/>
      <c r="AD7" s="54"/>
      <c r="AE7" s="54"/>
      <c r="AF7" s="54"/>
      <c r="AG7" s="64"/>
      <c r="AH7" s="61"/>
      <c r="AI7" s="61"/>
      <c r="AJ7" s="61"/>
      <c r="AK7" s="61"/>
      <c r="AL7" s="61"/>
      <c r="AM7" s="62"/>
      <c r="AN7" s="51" t="s">
        <v>22</v>
      </c>
      <c r="AO7" s="52"/>
      <c r="AP7" s="52"/>
      <c r="AQ7" s="52"/>
      <c r="AR7" s="53"/>
      <c r="AS7" s="56"/>
      <c r="AT7" s="57"/>
      <c r="AU7" s="57"/>
      <c r="AV7" s="57"/>
      <c r="AW7" s="57"/>
      <c r="AX7" s="58"/>
    </row>
    <row r="8" spans="2:50">
      <c r="B8" s="2"/>
      <c r="AA8" s="54" t="s">
        <v>24</v>
      </c>
      <c r="AB8" s="54"/>
      <c r="AC8" s="54"/>
      <c r="AD8" s="54"/>
      <c r="AE8" s="54"/>
      <c r="AF8" s="54"/>
      <c r="AG8" s="64"/>
      <c r="AH8" s="61"/>
      <c r="AI8" s="61"/>
      <c r="AJ8" s="61"/>
      <c r="AK8" s="61"/>
      <c r="AL8" s="61"/>
      <c r="AM8" s="62"/>
      <c r="AN8" s="51" t="s">
        <v>26</v>
      </c>
      <c r="AO8" s="52"/>
      <c r="AP8" s="52"/>
      <c r="AQ8" s="52"/>
      <c r="AR8" s="53"/>
      <c r="AS8" s="56"/>
      <c r="AT8" s="57"/>
      <c r="AU8" s="57"/>
      <c r="AV8" s="57"/>
      <c r="AW8" s="57"/>
      <c r="AX8" s="58"/>
    </row>
    <row r="9" spans="2:50">
      <c r="AA9" s="54" t="s">
        <v>28</v>
      </c>
      <c r="AB9" s="54"/>
      <c r="AC9" s="54"/>
      <c r="AD9" s="54"/>
      <c r="AE9" s="54"/>
      <c r="AF9" s="54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</row>
    <row r="10" spans="2:50">
      <c r="AA10" s="54" t="s">
        <v>30</v>
      </c>
      <c r="AB10" s="54"/>
      <c r="AC10" s="54"/>
      <c r="AD10" s="54"/>
      <c r="AE10" s="54"/>
      <c r="AF10" s="51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2:50">
      <c r="B11" s="77" t="s">
        <v>32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 t="s">
        <v>33</v>
      </c>
      <c r="U11" s="78"/>
      <c r="V11" s="78"/>
      <c r="W11" s="78"/>
      <c r="X11" s="78"/>
    </row>
    <row r="12" spans="2:50">
      <c r="B12" s="59" t="s">
        <v>34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7"/>
      <c r="U12" s="67"/>
      <c r="V12" s="67"/>
      <c r="W12" s="67"/>
      <c r="X12" s="67"/>
      <c r="Z12" s="375"/>
      <c r="AA12" s="64" t="s">
        <v>35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376"/>
      <c r="AS12" s="377">
        <v>10000000</v>
      </c>
      <c r="AT12" s="378"/>
      <c r="AU12" s="378"/>
      <c r="AV12" s="378"/>
      <c r="AW12" s="378"/>
      <c r="AX12" s="37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36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8" t="s">
        <v>37</v>
      </c>
      <c r="D16" s="69"/>
      <c r="E16" s="70"/>
      <c r="F16" s="69" t="s">
        <v>38</v>
      </c>
      <c r="G16" s="69"/>
      <c r="H16" s="69"/>
      <c r="I16" s="70"/>
      <c r="J16" s="69" t="s">
        <v>39</v>
      </c>
      <c r="K16" s="69"/>
      <c r="L16" s="69"/>
      <c r="M16" s="70"/>
      <c r="N16" s="71" t="s">
        <v>40</v>
      </c>
      <c r="O16" s="72"/>
      <c r="P16" s="71" t="s">
        <v>41</v>
      </c>
      <c r="Q16" s="73"/>
      <c r="R16" s="74"/>
    </row>
    <row r="17" spans="2:29">
      <c r="B17" s="6">
        <v>1</v>
      </c>
      <c r="C17" s="79"/>
      <c r="D17" s="80"/>
      <c r="E17" s="81"/>
      <c r="F17" s="79"/>
      <c r="G17" s="80"/>
      <c r="H17" s="80"/>
      <c r="I17" s="81"/>
      <c r="J17" s="79"/>
      <c r="K17" s="80"/>
      <c r="L17" s="80"/>
      <c r="M17" s="81"/>
      <c r="N17" s="82" t="str">
        <f t="shared" ref="N17:N36" si="0">IF(F17="","",J17-F17+1)</f>
        <v/>
      </c>
      <c r="O17" s="83"/>
      <c r="P17" s="84"/>
      <c r="Q17" s="85"/>
      <c r="R17" s="86"/>
    </row>
    <row r="18" spans="2:29">
      <c r="B18" s="6">
        <v>2</v>
      </c>
      <c r="C18" s="79"/>
      <c r="D18" s="80"/>
      <c r="E18" s="81"/>
      <c r="F18" s="79"/>
      <c r="G18" s="80"/>
      <c r="H18" s="80"/>
      <c r="I18" s="81"/>
      <c r="J18" s="79"/>
      <c r="K18" s="80"/>
      <c r="L18" s="80"/>
      <c r="M18" s="81"/>
      <c r="N18" s="82" t="str">
        <f t="shared" si="0"/>
        <v/>
      </c>
      <c r="O18" s="83"/>
      <c r="P18" s="84"/>
      <c r="Q18" s="85"/>
      <c r="R18" s="86"/>
    </row>
    <row r="19" spans="2:29">
      <c r="B19" s="6">
        <v>3</v>
      </c>
      <c r="C19" s="79"/>
      <c r="D19" s="80"/>
      <c r="E19" s="81"/>
      <c r="F19" s="79"/>
      <c r="G19" s="80"/>
      <c r="H19" s="80"/>
      <c r="I19" s="81"/>
      <c r="J19" s="79"/>
      <c r="K19" s="80"/>
      <c r="L19" s="80"/>
      <c r="M19" s="81"/>
      <c r="N19" s="82" t="str">
        <f t="shared" si="0"/>
        <v/>
      </c>
      <c r="O19" s="83"/>
      <c r="P19" s="84"/>
      <c r="Q19" s="85"/>
      <c r="R19" s="86"/>
    </row>
    <row r="20" spans="2:29">
      <c r="B20" s="6">
        <v>4</v>
      </c>
      <c r="C20" s="79"/>
      <c r="D20" s="80"/>
      <c r="E20" s="81"/>
      <c r="F20" s="79"/>
      <c r="G20" s="80"/>
      <c r="H20" s="80"/>
      <c r="I20" s="81"/>
      <c r="J20" s="79"/>
      <c r="K20" s="80"/>
      <c r="L20" s="80"/>
      <c r="M20" s="81"/>
      <c r="N20" s="82" t="str">
        <f t="shared" si="0"/>
        <v/>
      </c>
      <c r="O20" s="83"/>
      <c r="P20" s="84"/>
      <c r="Q20" s="85"/>
      <c r="R20" s="86"/>
    </row>
    <row r="21" spans="2:29">
      <c r="B21" s="6">
        <v>5</v>
      </c>
      <c r="C21" s="79"/>
      <c r="D21" s="80"/>
      <c r="E21" s="81"/>
      <c r="F21" s="79"/>
      <c r="G21" s="80"/>
      <c r="H21" s="80"/>
      <c r="I21" s="81"/>
      <c r="J21" s="79"/>
      <c r="K21" s="80"/>
      <c r="L21" s="80"/>
      <c r="M21" s="81"/>
      <c r="N21" s="82" t="str">
        <f t="shared" si="0"/>
        <v/>
      </c>
      <c r="O21" s="83"/>
      <c r="P21" s="84"/>
      <c r="Q21" s="85"/>
      <c r="R21" s="86"/>
    </row>
    <row r="22" spans="2:29">
      <c r="B22" s="6">
        <v>6</v>
      </c>
      <c r="C22" s="79"/>
      <c r="D22" s="80"/>
      <c r="E22" s="81"/>
      <c r="F22" s="79"/>
      <c r="G22" s="80"/>
      <c r="H22" s="80"/>
      <c r="I22" s="81"/>
      <c r="J22" s="79"/>
      <c r="K22" s="80"/>
      <c r="L22" s="80"/>
      <c r="M22" s="81"/>
      <c r="N22" s="82" t="str">
        <f t="shared" si="0"/>
        <v/>
      </c>
      <c r="O22" s="83"/>
      <c r="P22" s="84"/>
      <c r="Q22" s="85"/>
      <c r="R22" s="86"/>
    </row>
    <row r="23" spans="2:29">
      <c r="B23" s="6">
        <v>7</v>
      </c>
      <c r="C23" s="79"/>
      <c r="D23" s="80"/>
      <c r="E23" s="81"/>
      <c r="F23" s="79"/>
      <c r="G23" s="80"/>
      <c r="H23" s="80"/>
      <c r="I23" s="81"/>
      <c r="J23" s="79"/>
      <c r="K23" s="80"/>
      <c r="L23" s="80"/>
      <c r="M23" s="81"/>
      <c r="N23" s="82" t="str">
        <f t="shared" si="0"/>
        <v/>
      </c>
      <c r="O23" s="83"/>
      <c r="P23" s="84"/>
      <c r="Q23" s="85"/>
      <c r="R23" s="86"/>
    </row>
    <row r="24" spans="2:29">
      <c r="B24" s="6">
        <v>8</v>
      </c>
      <c r="C24" s="79"/>
      <c r="D24" s="80"/>
      <c r="E24" s="81"/>
      <c r="F24" s="79"/>
      <c r="G24" s="80"/>
      <c r="H24" s="80"/>
      <c r="I24" s="81"/>
      <c r="J24" s="79"/>
      <c r="K24" s="80"/>
      <c r="L24" s="80"/>
      <c r="M24" s="81"/>
      <c r="N24" s="82" t="str">
        <f t="shared" si="0"/>
        <v/>
      </c>
      <c r="O24" s="83"/>
      <c r="P24" s="84"/>
      <c r="Q24" s="85"/>
      <c r="R24" s="86"/>
    </row>
    <row r="25" spans="2:29">
      <c r="B25" s="6">
        <v>9</v>
      </c>
      <c r="C25" s="79"/>
      <c r="D25" s="80"/>
      <c r="E25" s="81"/>
      <c r="F25" s="79"/>
      <c r="G25" s="80"/>
      <c r="H25" s="80"/>
      <c r="I25" s="81"/>
      <c r="J25" s="79"/>
      <c r="K25" s="80"/>
      <c r="L25" s="80"/>
      <c r="M25" s="81"/>
      <c r="N25" s="82" t="str">
        <f t="shared" si="0"/>
        <v/>
      </c>
      <c r="O25" s="83"/>
      <c r="P25" s="84"/>
      <c r="Q25" s="85"/>
      <c r="R25" s="86"/>
    </row>
    <row r="26" spans="2:29">
      <c r="B26" s="6">
        <v>10</v>
      </c>
      <c r="C26" s="79"/>
      <c r="D26" s="80"/>
      <c r="E26" s="81"/>
      <c r="F26" s="79"/>
      <c r="G26" s="80"/>
      <c r="H26" s="80"/>
      <c r="I26" s="81"/>
      <c r="J26" s="79"/>
      <c r="K26" s="80"/>
      <c r="L26" s="80"/>
      <c r="M26" s="81"/>
      <c r="N26" s="82" t="str">
        <f t="shared" si="0"/>
        <v/>
      </c>
      <c r="O26" s="83"/>
      <c r="P26" s="84"/>
      <c r="Q26" s="85"/>
      <c r="R26" s="86"/>
    </row>
    <row r="27" spans="2:29">
      <c r="B27" s="6">
        <v>11</v>
      </c>
      <c r="C27" s="79"/>
      <c r="D27" s="80"/>
      <c r="E27" s="81"/>
      <c r="F27" s="79"/>
      <c r="G27" s="80"/>
      <c r="H27" s="80"/>
      <c r="I27" s="81"/>
      <c r="J27" s="79"/>
      <c r="K27" s="80"/>
      <c r="L27" s="80"/>
      <c r="M27" s="81"/>
      <c r="N27" s="82" t="str">
        <f t="shared" si="0"/>
        <v/>
      </c>
      <c r="O27" s="83"/>
      <c r="P27" s="84"/>
      <c r="Q27" s="85"/>
      <c r="R27" s="86"/>
    </row>
    <row r="28" spans="2:29">
      <c r="B28" s="6">
        <v>12</v>
      </c>
      <c r="C28" s="79"/>
      <c r="D28" s="80"/>
      <c r="E28" s="81"/>
      <c r="F28" s="79"/>
      <c r="G28" s="80"/>
      <c r="H28" s="80"/>
      <c r="I28" s="81"/>
      <c r="J28" s="79"/>
      <c r="K28" s="80"/>
      <c r="L28" s="80"/>
      <c r="M28" s="81"/>
      <c r="N28" s="82" t="str">
        <f t="shared" si="0"/>
        <v/>
      </c>
      <c r="O28" s="83"/>
      <c r="P28" s="84"/>
      <c r="Q28" s="85"/>
      <c r="R28" s="86"/>
    </row>
    <row r="29" spans="2:29">
      <c r="B29" s="6">
        <v>13</v>
      </c>
      <c r="C29" s="79"/>
      <c r="D29" s="80"/>
      <c r="E29" s="81"/>
      <c r="F29" s="79"/>
      <c r="G29" s="80"/>
      <c r="H29" s="80"/>
      <c r="I29" s="81"/>
      <c r="J29" s="79"/>
      <c r="K29" s="80"/>
      <c r="L29" s="80"/>
      <c r="M29" s="81"/>
      <c r="N29" s="82" t="str">
        <f t="shared" si="0"/>
        <v/>
      </c>
      <c r="O29" s="83"/>
      <c r="P29" s="84"/>
      <c r="Q29" s="85"/>
      <c r="R29" s="86"/>
      <c r="U29" s="54" t="s">
        <v>41</v>
      </c>
      <c r="V29" s="54"/>
      <c r="W29" s="54"/>
      <c r="X29" s="54" t="s">
        <v>49</v>
      </c>
      <c r="Y29" s="54"/>
      <c r="Z29" s="54"/>
      <c r="AA29" s="54" t="s">
        <v>50</v>
      </c>
      <c r="AB29" s="54"/>
      <c r="AC29" s="54"/>
    </row>
    <row r="30" spans="2:29">
      <c r="B30" s="6">
        <v>14</v>
      </c>
      <c r="C30" s="79"/>
      <c r="D30" s="80"/>
      <c r="E30" s="81"/>
      <c r="F30" s="79"/>
      <c r="G30" s="80"/>
      <c r="H30" s="80"/>
      <c r="I30" s="81"/>
      <c r="J30" s="79"/>
      <c r="K30" s="80"/>
      <c r="L30" s="80"/>
      <c r="M30" s="81"/>
      <c r="N30" s="82" t="str">
        <f t="shared" si="0"/>
        <v/>
      </c>
      <c r="O30" s="83"/>
      <c r="P30" s="84"/>
      <c r="Q30" s="85"/>
      <c r="R30" s="86"/>
      <c r="U30" s="54" t="s">
        <v>43</v>
      </c>
      <c r="V30" s="54"/>
      <c r="W30" s="54"/>
      <c r="X30" s="87">
        <f>COUNTIF(P17:R36,"脳損傷")</f>
        <v>0</v>
      </c>
      <c r="Y30" s="87"/>
      <c r="Z30" s="87"/>
      <c r="AA30" s="87">
        <f ca="1">SUMIF(P17:R36,"脳損傷",N17:O36)</f>
        <v>0</v>
      </c>
      <c r="AB30" s="87"/>
      <c r="AC30" s="87"/>
    </row>
    <row r="31" spans="2:29">
      <c r="B31" s="6">
        <v>15</v>
      </c>
      <c r="C31" s="79"/>
      <c r="D31" s="80"/>
      <c r="E31" s="81"/>
      <c r="F31" s="79"/>
      <c r="G31" s="80"/>
      <c r="H31" s="80"/>
      <c r="I31" s="81"/>
      <c r="J31" s="79"/>
      <c r="K31" s="80"/>
      <c r="L31" s="80"/>
      <c r="M31" s="81"/>
      <c r="N31" s="82" t="str">
        <f t="shared" si="0"/>
        <v/>
      </c>
      <c r="O31" s="83"/>
      <c r="P31" s="84"/>
      <c r="Q31" s="85"/>
      <c r="R31" s="86"/>
      <c r="U31" s="54" t="s">
        <v>46</v>
      </c>
      <c r="V31" s="54"/>
      <c r="W31" s="54"/>
      <c r="X31" s="87">
        <f>COUNTIF(P17:R36,"脊髄損傷")</f>
        <v>0</v>
      </c>
      <c r="Y31" s="87"/>
      <c r="Z31" s="87"/>
      <c r="AA31" s="87">
        <f ca="1">SUMIF(P17:R36,"脊髄損傷",N17:O36)</f>
        <v>0</v>
      </c>
      <c r="AB31" s="87"/>
      <c r="AC31" s="87"/>
    </row>
    <row r="32" spans="2:29">
      <c r="B32" s="6">
        <v>16</v>
      </c>
      <c r="C32" s="79"/>
      <c r="D32" s="80"/>
      <c r="E32" s="81"/>
      <c r="F32" s="79"/>
      <c r="G32" s="80"/>
      <c r="H32" s="80"/>
      <c r="I32" s="81"/>
      <c r="J32" s="79"/>
      <c r="K32" s="80"/>
      <c r="L32" s="80"/>
      <c r="M32" s="81"/>
      <c r="N32" s="82" t="str">
        <f t="shared" si="0"/>
        <v/>
      </c>
      <c r="O32" s="83"/>
      <c r="P32" s="84"/>
      <c r="Q32" s="85"/>
      <c r="R32" s="86"/>
      <c r="U32" s="54" t="s">
        <v>51</v>
      </c>
      <c r="V32" s="54"/>
      <c r="W32" s="54"/>
      <c r="X32" s="87">
        <f>COUNTIF(P17:R36,"その他")</f>
        <v>0</v>
      </c>
      <c r="Y32" s="87"/>
      <c r="Z32" s="87"/>
      <c r="AA32" s="87">
        <f ca="1">SUMIF(P17:R36,"その他",N17:O36)</f>
        <v>0</v>
      </c>
      <c r="AB32" s="87"/>
      <c r="AC32" s="87"/>
    </row>
    <row r="33" spans="2:53">
      <c r="B33" s="6">
        <v>17</v>
      </c>
      <c r="C33" s="79"/>
      <c r="D33" s="80"/>
      <c r="E33" s="81"/>
      <c r="F33" s="79"/>
      <c r="G33" s="80"/>
      <c r="H33" s="80"/>
      <c r="I33" s="81"/>
      <c r="J33" s="79"/>
      <c r="K33" s="80"/>
      <c r="L33" s="80"/>
      <c r="M33" s="81"/>
      <c r="N33" s="82" t="str">
        <f t="shared" si="0"/>
        <v/>
      </c>
      <c r="O33" s="83"/>
      <c r="P33" s="84"/>
      <c r="Q33" s="85"/>
      <c r="R33" s="86"/>
    </row>
    <row r="34" spans="2:53">
      <c r="B34" s="6">
        <v>18</v>
      </c>
      <c r="C34" s="79"/>
      <c r="D34" s="80"/>
      <c r="E34" s="81"/>
      <c r="F34" s="79"/>
      <c r="G34" s="80"/>
      <c r="H34" s="80"/>
      <c r="I34" s="81"/>
      <c r="J34" s="79"/>
      <c r="K34" s="80"/>
      <c r="L34" s="80"/>
      <c r="M34" s="81"/>
      <c r="N34" s="82" t="str">
        <f t="shared" si="0"/>
        <v/>
      </c>
      <c r="O34" s="83"/>
      <c r="P34" s="84"/>
      <c r="Q34" s="85"/>
      <c r="R34" s="86"/>
      <c r="U34" s="111" t="s">
        <v>52</v>
      </c>
      <c r="V34" s="112"/>
      <c r="W34" s="112"/>
      <c r="X34" s="112"/>
      <c r="Y34" s="112"/>
      <c r="Z34" s="112"/>
      <c r="AA34" s="112"/>
      <c r="AB34" s="113"/>
      <c r="AC34" s="101" t="s">
        <v>53</v>
      </c>
      <c r="AD34" s="102"/>
      <c r="AE34" s="103"/>
      <c r="AF34" s="117">
        <f>SUM(AF35:AH37)</f>
        <v>0</v>
      </c>
      <c r="AG34" s="117"/>
      <c r="AH34" s="117"/>
      <c r="AI34" s="102" t="s">
        <v>54</v>
      </c>
      <c r="AJ34" s="102"/>
      <c r="AK34" s="118"/>
    </row>
    <row r="35" spans="2:53">
      <c r="B35" s="6">
        <v>19</v>
      </c>
      <c r="C35" s="79"/>
      <c r="D35" s="80"/>
      <c r="E35" s="81"/>
      <c r="F35" s="79"/>
      <c r="G35" s="80"/>
      <c r="H35" s="80"/>
      <c r="I35" s="81"/>
      <c r="J35" s="79"/>
      <c r="K35" s="80"/>
      <c r="L35" s="80"/>
      <c r="M35" s="81"/>
      <c r="N35" s="82" t="str">
        <f t="shared" si="0"/>
        <v/>
      </c>
      <c r="O35" s="83"/>
      <c r="P35" s="84"/>
      <c r="Q35" s="85"/>
      <c r="R35" s="86"/>
      <c r="U35" s="114"/>
      <c r="V35" s="115"/>
      <c r="W35" s="115"/>
      <c r="X35" s="115"/>
      <c r="Y35" s="115"/>
      <c r="Z35" s="115"/>
      <c r="AA35" s="115"/>
      <c r="AB35" s="116"/>
      <c r="AC35" s="119" t="s">
        <v>55</v>
      </c>
      <c r="AD35" s="120"/>
      <c r="AE35" s="121"/>
      <c r="AF35" s="122"/>
      <c r="AG35" s="122"/>
      <c r="AH35" s="122"/>
      <c r="AI35" s="120" t="s">
        <v>54</v>
      </c>
      <c r="AJ35" s="120"/>
      <c r="AK35" s="123"/>
    </row>
    <row r="36" spans="2:53">
      <c r="B36" s="7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4" t="str">
        <f t="shared" si="0"/>
        <v/>
      </c>
      <c r="O36" s="105"/>
      <c r="P36" s="106"/>
      <c r="Q36" s="107"/>
      <c r="R36" s="108"/>
      <c r="U36" s="3"/>
      <c r="AC36" s="109" t="s">
        <v>56</v>
      </c>
      <c r="AD36" s="85"/>
      <c r="AE36" s="110"/>
      <c r="AF36" s="130"/>
      <c r="AG36" s="130"/>
      <c r="AH36" s="130"/>
      <c r="AI36" s="85" t="s">
        <v>54</v>
      </c>
      <c r="AJ36" s="85"/>
      <c r="AK36" s="86"/>
    </row>
    <row r="37" spans="2:53">
      <c r="B37" s="7" t="s">
        <v>57</v>
      </c>
      <c r="C37" s="133">
        <f>COUNTA(C17:E36)</f>
        <v>0</v>
      </c>
      <c r="D37" s="134"/>
      <c r="E37" s="135"/>
      <c r="F37" s="133"/>
      <c r="G37" s="134"/>
      <c r="H37" s="134"/>
      <c r="I37" s="135"/>
      <c r="J37" s="133"/>
      <c r="K37" s="134"/>
      <c r="L37" s="134"/>
      <c r="M37" s="135"/>
      <c r="N37" s="88">
        <f>SUM(N17:O36)</f>
        <v>0</v>
      </c>
      <c r="O37" s="89"/>
      <c r="P37" s="88"/>
      <c r="Q37" s="90"/>
      <c r="R37" s="91"/>
      <c r="AC37" s="92" t="s">
        <v>58</v>
      </c>
      <c r="AD37" s="93"/>
      <c r="AE37" s="94"/>
      <c r="AF37" s="131"/>
      <c r="AG37" s="131"/>
      <c r="AH37" s="131"/>
      <c r="AI37" s="93" t="s">
        <v>54</v>
      </c>
      <c r="AJ37" s="93"/>
      <c r="AK37" s="132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59</v>
      </c>
    </row>
    <row r="43" spans="2:53">
      <c r="B43" s="10"/>
      <c r="C43" s="51" t="s">
        <v>60</v>
      </c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1" t="s">
        <v>61</v>
      </c>
      <c r="O43" s="52"/>
      <c r="P43" s="52"/>
      <c r="Q43" s="52"/>
      <c r="R43" s="52"/>
      <c r="S43" s="53"/>
      <c r="T43" s="51" t="s">
        <v>62</v>
      </c>
      <c r="U43" s="53"/>
      <c r="V43" s="51" t="s">
        <v>63</v>
      </c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3"/>
      <c r="AP43" s="54" t="s">
        <v>64</v>
      </c>
      <c r="AQ43" s="54"/>
      <c r="AR43" s="54"/>
      <c r="AS43" s="54"/>
    </row>
    <row r="44" spans="2:53">
      <c r="B44" s="10">
        <v>1</v>
      </c>
      <c r="C44" s="64"/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51"/>
      <c r="O44" s="52"/>
      <c r="P44" s="52"/>
      <c r="Q44" s="52"/>
      <c r="R44" s="52"/>
      <c r="S44" s="53"/>
      <c r="T44" s="124" t="s">
        <v>66</v>
      </c>
      <c r="U44" s="125"/>
      <c r="V44" s="126"/>
      <c r="W44" s="127"/>
      <c r="X44" s="127"/>
      <c r="Y44" s="128"/>
      <c r="Z44" s="126"/>
      <c r="AA44" s="127"/>
      <c r="AB44" s="127"/>
      <c r="AC44" s="128"/>
      <c r="AD44" s="126"/>
      <c r="AE44" s="127"/>
      <c r="AF44" s="127"/>
      <c r="AG44" s="128"/>
      <c r="AH44" s="126"/>
      <c r="AI44" s="127"/>
      <c r="AJ44" s="127"/>
      <c r="AK44" s="128"/>
      <c r="AL44" s="126"/>
      <c r="AM44" s="127"/>
      <c r="AN44" s="127"/>
      <c r="AO44" s="128"/>
      <c r="AP44" s="129" t="str">
        <f>IF(COUNTA(V44:AO44)=0,"",MAX(V44,Z44,AD44,AH44,AL44))</f>
        <v/>
      </c>
      <c r="AQ44" s="129"/>
      <c r="AR44" s="129"/>
      <c r="AS44" s="129"/>
    </row>
    <row r="45" spans="2:53" customFormat="1" ht="21" customHeight="1">
      <c r="V45" s="51" t="s">
        <v>67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3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1"/>
      <c r="W46" s="52"/>
      <c r="X46" s="52"/>
      <c r="Y46" s="53"/>
      <c r="Z46" s="51"/>
      <c r="AA46" s="52"/>
      <c r="AB46" s="52"/>
      <c r="AC46" s="53"/>
      <c r="AD46" s="51"/>
      <c r="AE46" s="52"/>
      <c r="AF46" s="52"/>
      <c r="AG46" s="53"/>
      <c r="AH46" s="51"/>
      <c r="AI46" s="52"/>
      <c r="AJ46" s="52"/>
      <c r="AK46" s="53"/>
      <c r="AL46" s="51"/>
      <c r="AM46" s="52"/>
      <c r="AN46" s="52"/>
      <c r="AO46" s="53"/>
      <c r="AZ46" s="11" t="s">
        <v>68</v>
      </c>
    </row>
    <row r="47" spans="2:53">
      <c r="Q47"/>
      <c r="R47"/>
      <c r="S47"/>
      <c r="T47"/>
      <c r="U47"/>
      <c r="V47" s="51"/>
      <c r="W47" s="52"/>
      <c r="X47" s="52"/>
      <c r="Y47" s="53"/>
      <c r="Z47" s="51"/>
      <c r="AA47" s="52"/>
      <c r="AB47" s="52"/>
      <c r="AC47" s="53"/>
      <c r="AD47" s="51"/>
      <c r="AE47" s="52"/>
      <c r="AF47" s="52"/>
      <c r="AG47" s="53"/>
      <c r="AH47" s="51"/>
      <c r="AI47" s="52"/>
      <c r="AJ47" s="52"/>
      <c r="AK47" s="53"/>
      <c r="AL47" s="51"/>
      <c r="AM47" s="52"/>
      <c r="AN47" s="52"/>
      <c r="AO47" s="53"/>
      <c r="AZ47" s="11" t="s">
        <v>69</v>
      </c>
    </row>
    <row r="48" spans="2:53">
      <c r="Q48"/>
      <c r="R48"/>
      <c r="S48"/>
      <c r="T48"/>
      <c r="U48"/>
      <c r="V48" s="51"/>
      <c r="W48" s="52"/>
      <c r="X48" s="52"/>
      <c r="Y48" s="53"/>
      <c r="Z48" s="51"/>
      <c r="AA48" s="52"/>
      <c r="AB48" s="52"/>
      <c r="AC48" s="53"/>
      <c r="AD48" s="51"/>
      <c r="AE48" s="52"/>
      <c r="AF48" s="52"/>
      <c r="AG48" s="53"/>
      <c r="AH48" s="51"/>
      <c r="AI48" s="52"/>
      <c r="AJ48" s="52"/>
      <c r="AK48" s="53"/>
      <c r="AL48" s="51"/>
      <c r="AM48" s="52"/>
      <c r="AN48" s="52"/>
      <c r="AO48" s="53"/>
      <c r="AZ48" s="11" t="s">
        <v>70</v>
      </c>
    </row>
    <row r="50" spans="2:53">
      <c r="B50" s="136" t="s">
        <v>71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52" t="s">
        <v>72</v>
      </c>
      <c r="O50" s="52"/>
      <c r="P50" s="52"/>
      <c r="Q50" s="53"/>
      <c r="R50" s="51" t="s">
        <v>73</v>
      </c>
      <c r="S50" s="52"/>
      <c r="T50" s="52"/>
      <c r="U50" s="53"/>
      <c r="V50" s="51" t="s">
        <v>74</v>
      </c>
      <c r="W50" s="52"/>
      <c r="X50" s="52"/>
      <c r="Y50" s="53"/>
      <c r="Z50" s="51" t="s">
        <v>75</v>
      </c>
      <c r="AA50" s="52"/>
      <c r="AB50" s="52"/>
      <c r="AC50" s="53"/>
      <c r="AD50" s="54" t="s">
        <v>76</v>
      </c>
      <c r="AE50" s="54"/>
      <c r="AF50" s="54"/>
      <c r="AG50" s="54"/>
      <c r="AH50"/>
      <c r="AI50"/>
      <c r="AJ50"/>
      <c r="AK50"/>
    </row>
    <row r="51" spans="2:53">
      <c r="B51" s="136" t="s">
        <v>68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52"/>
      <c r="O51" s="52"/>
      <c r="P51" s="52"/>
      <c r="Q51" s="53"/>
      <c r="R51" s="51"/>
      <c r="S51" s="52"/>
      <c r="T51" s="52"/>
      <c r="U51" s="53"/>
      <c r="V51" s="149">
        <f>N51*Z51+AD51*R51</f>
        <v>0</v>
      </c>
      <c r="W51" s="150"/>
      <c r="X51" s="150"/>
      <c r="Y51" s="151"/>
      <c r="Z51" s="149">
        <v>49680</v>
      </c>
      <c r="AA51" s="150"/>
      <c r="AB51" s="150"/>
      <c r="AC51" s="151"/>
      <c r="AD51" s="55">
        <v>1100</v>
      </c>
      <c r="AE51" s="55"/>
      <c r="AF51" s="55"/>
      <c r="AG51" s="55"/>
      <c r="AH51"/>
      <c r="AI51"/>
      <c r="AJ51"/>
      <c r="AK51"/>
    </row>
    <row r="52" spans="2:53">
      <c r="B52" s="136" t="s">
        <v>69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52"/>
      <c r="O52" s="52"/>
      <c r="P52" s="52"/>
      <c r="Q52" s="53"/>
      <c r="R52" s="51"/>
      <c r="S52" s="52"/>
      <c r="T52" s="52"/>
      <c r="U52" s="53"/>
      <c r="V52" s="149">
        <f t="shared" ref="V52:V53" si="1">N52*Z52+AD52*R52</f>
        <v>0</v>
      </c>
      <c r="W52" s="150"/>
      <c r="X52" s="150"/>
      <c r="Y52" s="151"/>
      <c r="Z52" s="149">
        <v>22941</v>
      </c>
      <c r="AA52" s="150"/>
      <c r="AB52" s="150"/>
      <c r="AC52" s="151"/>
      <c r="AD52" s="55">
        <v>1100</v>
      </c>
      <c r="AE52" s="55"/>
      <c r="AF52" s="55"/>
      <c r="AG52" s="55"/>
      <c r="AH52"/>
      <c r="AI52"/>
      <c r="AJ52"/>
      <c r="AK52"/>
    </row>
    <row r="53" spans="2:53">
      <c r="B53" s="136" t="s">
        <v>70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52"/>
      <c r="O53" s="52"/>
      <c r="P53" s="52"/>
      <c r="Q53" s="53"/>
      <c r="R53" s="51"/>
      <c r="S53" s="52"/>
      <c r="T53" s="52"/>
      <c r="U53" s="53"/>
      <c r="V53" s="149">
        <f t="shared" si="1"/>
        <v>0</v>
      </c>
      <c r="W53" s="150"/>
      <c r="X53" s="150"/>
      <c r="Y53" s="151"/>
      <c r="Z53" s="149">
        <v>17154</v>
      </c>
      <c r="AA53" s="150"/>
      <c r="AB53" s="150"/>
      <c r="AC53" s="151"/>
      <c r="AD53" s="55">
        <v>1100</v>
      </c>
      <c r="AE53" s="55"/>
      <c r="AF53" s="55"/>
      <c r="AG53" s="55"/>
      <c r="AH53"/>
      <c r="AI53"/>
      <c r="AJ53"/>
      <c r="AK53"/>
    </row>
    <row r="54" spans="2:53">
      <c r="B54" s="136" t="s">
        <v>53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55">
        <f>SUM(N51:Q53)</f>
        <v>0</v>
      </c>
      <c r="O54" s="155"/>
      <c r="P54" s="155"/>
      <c r="Q54" s="125"/>
      <c r="R54" s="124">
        <f>SUM(R51:U53)</f>
        <v>0</v>
      </c>
      <c r="S54" s="155"/>
      <c r="T54" s="155"/>
      <c r="U54" s="125"/>
      <c r="V54" s="156">
        <f>SUM(V51:Y53)</f>
        <v>0</v>
      </c>
      <c r="W54" s="157"/>
      <c r="X54" s="157"/>
      <c r="Y54" s="158"/>
      <c r="Z54" s="159"/>
      <c r="AA54" s="160"/>
      <c r="AB54" s="160"/>
      <c r="AC54" s="161"/>
      <c r="AD54" s="162"/>
      <c r="AE54" s="162"/>
      <c r="AF54" s="162"/>
      <c r="AG54" s="162"/>
      <c r="AH54"/>
      <c r="AI54"/>
      <c r="AJ54"/>
      <c r="AK54"/>
    </row>
    <row r="55" spans="2:53" customFormat="1" ht="13.5"/>
    <row r="56" spans="2:53" s="12" customFormat="1" ht="15" customHeight="1">
      <c r="B56" s="25" t="s">
        <v>77</v>
      </c>
    </row>
    <row r="57" spans="2:53" s="13" customFormat="1" ht="4.5" customHeight="1">
      <c r="B57" s="12"/>
    </row>
    <row r="58" spans="2:53" s="12" customFormat="1" ht="15" customHeight="1">
      <c r="B58" s="137" t="s">
        <v>78</v>
      </c>
      <c r="C58" s="138"/>
      <c r="D58" s="138"/>
      <c r="E58" s="138"/>
      <c r="F58" s="138"/>
      <c r="G58" s="138"/>
      <c r="H58" s="138"/>
      <c r="I58" s="138"/>
      <c r="J58" s="13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70"/>
    </row>
    <row r="59" spans="2:53" s="12" customFormat="1" ht="15" customHeight="1">
      <c r="B59" s="140" t="s">
        <v>80</v>
      </c>
      <c r="C59" s="141"/>
      <c r="D59" s="141"/>
      <c r="E59" s="141"/>
      <c r="F59" s="141"/>
      <c r="G59" s="141"/>
      <c r="H59" s="141"/>
      <c r="I59" s="141"/>
      <c r="J59" s="142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2"/>
    </row>
    <row r="60" spans="2:53" s="12" customFormat="1" ht="15" customHeight="1">
      <c r="B60" s="143"/>
      <c r="C60" s="144"/>
      <c r="D60" s="144"/>
      <c r="E60" s="144"/>
      <c r="F60" s="144"/>
      <c r="G60" s="144"/>
      <c r="H60" s="144"/>
      <c r="I60" s="144"/>
      <c r="J60" s="145"/>
      <c r="K60" s="73" t="s">
        <v>82</v>
      </c>
      <c r="L60" s="73"/>
      <c r="M60" s="73"/>
      <c r="N60" s="73"/>
      <c r="O60" s="73"/>
      <c r="P60" s="73"/>
      <c r="Q60" s="73"/>
      <c r="R60" s="72"/>
      <c r="S60" s="71" t="s">
        <v>83</v>
      </c>
      <c r="T60" s="73"/>
      <c r="U60" s="73"/>
      <c r="V60" s="73"/>
      <c r="W60" s="72"/>
      <c r="X60" s="71" t="s">
        <v>84</v>
      </c>
      <c r="Y60" s="73"/>
      <c r="Z60" s="73"/>
      <c r="AA60" s="73"/>
      <c r="AB60" s="72"/>
      <c r="AC60" s="71" t="s">
        <v>85</v>
      </c>
      <c r="AD60" s="73"/>
      <c r="AE60" s="73"/>
      <c r="AF60" s="73"/>
      <c r="AG60" s="73"/>
      <c r="AH60" s="73"/>
      <c r="AI60" s="73"/>
      <c r="AJ60" s="72"/>
      <c r="AK60" s="71" t="s">
        <v>86</v>
      </c>
      <c r="AL60" s="73"/>
      <c r="AM60" s="73"/>
      <c r="AN60" s="73"/>
      <c r="AO60" s="72"/>
      <c r="AP60" s="71" t="s">
        <v>87</v>
      </c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4"/>
    </row>
    <row r="61" spans="2:53" s="12" customFormat="1" ht="15" customHeight="1">
      <c r="B61" s="146" t="s">
        <v>88</v>
      </c>
      <c r="C61" s="147"/>
      <c r="D61" s="147"/>
      <c r="E61" s="147"/>
      <c r="F61" s="147"/>
      <c r="G61" s="147"/>
      <c r="H61" s="147"/>
      <c r="I61" s="147"/>
      <c r="J61" s="148"/>
      <c r="K61" s="153"/>
      <c r="L61" s="153"/>
      <c r="M61" s="153"/>
      <c r="N61" s="153"/>
      <c r="O61" s="153"/>
      <c r="P61" s="153"/>
      <c r="Q61" s="153"/>
      <c r="R61" s="154"/>
      <c r="S61" s="152"/>
      <c r="T61" s="153"/>
      <c r="U61" s="153"/>
      <c r="V61" s="153"/>
      <c r="W61" s="154"/>
      <c r="X61" s="152"/>
      <c r="Y61" s="153"/>
      <c r="Z61" s="153"/>
      <c r="AA61" s="153"/>
      <c r="AB61" s="154"/>
      <c r="AC61" s="152"/>
      <c r="AD61" s="153"/>
      <c r="AE61" s="153"/>
      <c r="AF61" s="153"/>
      <c r="AG61" s="153"/>
      <c r="AH61" s="153"/>
      <c r="AI61" s="153"/>
      <c r="AJ61" s="154"/>
      <c r="AK61" s="163"/>
      <c r="AL61" s="164"/>
      <c r="AM61" s="164"/>
      <c r="AN61" s="164"/>
      <c r="AO61" s="165"/>
      <c r="AP61" s="166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8"/>
    </row>
    <row r="62" spans="2:53" s="12" customFormat="1" ht="15" customHeight="1">
      <c r="B62" s="140" t="s">
        <v>95</v>
      </c>
      <c r="C62" s="141"/>
      <c r="D62" s="141"/>
      <c r="E62" s="141"/>
      <c r="F62" s="141"/>
      <c r="G62" s="141"/>
      <c r="H62" s="141"/>
      <c r="I62" s="141"/>
      <c r="J62" s="142"/>
      <c r="K62" s="177"/>
      <c r="L62" s="177"/>
      <c r="M62" s="177"/>
      <c r="N62" s="177"/>
      <c r="O62" s="177"/>
      <c r="P62" s="177"/>
      <c r="Q62" s="177"/>
      <c r="R62" s="178"/>
      <c r="S62" s="179"/>
      <c r="T62" s="177"/>
      <c r="U62" s="177"/>
      <c r="V62" s="177"/>
      <c r="W62" s="178"/>
      <c r="X62" s="179"/>
      <c r="Y62" s="177"/>
      <c r="Z62" s="177"/>
      <c r="AA62" s="177"/>
      <c r="AB62" s="178"/>
      <c r="AC62" s="179"/>
      <c r="AD62" s="177"/>
      <c r="AE62" s="177"/>
      <c r="AF62" s="177"/>
      <c r="AG62" s="177"/>
      <c r="AH62" s="177"/>
      <c r="AI62" s="177"/>
      <c r="AJ62" s="178"/>
      <c r="AK62" s="180"/>
      <c r="AL62" s="181"/>
      <c r="AM62" s="181"/>
      <c r="AN62" s="181"/>
      <c r="AO62" s="182"/>
      <c r="AP62" s="174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6"/>
    </row>
    <row r="63" spans="2:53">
      <c r="B63" s="2"/>
    </row>
    <row r="64" spans="2:53">
      <c r="B64" s="48" t="s">
        <v>101</v>
      </c>
      <c r="C64" s="48"/>
      <c r="D64" s="48"/>
      <c r="E64" s="48"/>
      <c r="F64" s="48"/>
    </row>
    <row r="65" spans="2:24">
      <c r="B65" s="51" t="s">
        <v>102</v>
      </c>
      <c r="C65" s="52"/>
      <c r="D65" s="52"/>
      <c r="E65" s="52"/>
      <c r="F65" s="53"/>
      <c r="G65" s="51"/>
      <c r="H65" s="52"/>
      <c r="I65" s="52"/>
      <c r="J65" s="52"/>
      <c r="K65" s="52"/>
      <c r="L65" s="52"/>
      <c r="M65" s="53"/>
      <c r="N65" s="51" t="s">
        <v>104</v>
      </c>
      <c r="O65" s="52"/>
      <c r="P65" s="52"/>
      <c r="Q65" s="53"/>
      <c r="R65" s="183"/>
      <c r="S65" s="184"/>
      <c r="T65" s="184"/>
      <c r="U65" s="184"/>
      <c r="V65" s="184"/>
      <c r="W65" s="184"/>
      <c r="X65" s="185"/>
    </row>
    <row r="66" spans="2:24">
      <c r="C66" s="51" t="s">
        <v>106</v>
      </c>
      <c r="D66" s="52"/>
      <c r="E66" s="52"/>
      <c r="F66" s="53"/>
      <c r="G66" s="51"/>
      <c r="H66" s="52"/>
      <c r="I66" s="52"/>
      <c r="J66" s="52"/>
      <c r="K66" s="52"/>
      <c r="L66" s="52"/>
      <c r="M66" s="53"/>
      <c r="N66" s="51" t="s">
        <v>104</v>
      </c>
      <c r="O66" s="52"/>
      <c r="P66" s="52"/>
      <c r="Q66" s="53"/>
      <c r="R66" s="183"/>
      <c r="S66" s="184"/>
      <c r="T66" s="184"/>
      <c r="U66" s="184"/>
      <c r="V66" s="184"/>
      <c r="W66" s="184"/>
      <c r="X66" s="185"/>
    </row>
    <row r="67" spans="2:24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70">
    <mergeCell ref="B50:M50"/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3:M43"/>
    <mergeCell ref="N43:S43"/>
    <mergeCell ref="T43:U43"/>
    <mergeCell ref="V43:AO43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V48:Y48"/>
    <mergeCell ref="Z48:AC48"/>
    <mergeCell ref="AD48:AG48"/>
    <mergeCell ref="AH48:AK48"/>
    <mergeCell ref="AL48:AO48"/>
    <mergeCell ref="N50:Q50"/>
    <mergeCell ref="V50:Y50"/>
    <mergeCell ref="Z50:AC50"/>
    <mergeCell ref="AD50:AG50"/>
    <mergeCell ref="Z46:AC46"/>
    <mergeCell ref="AD46:AG46"/>
    <mergeCell ref="AH46:AK46"/>
    <mergeCell ref="AL46:AO46"/>
    <mergeCell ref="V47:Y47"/>
    <mergeCell ref="Z47:AC47"/>
    <mergeCell ref="AD47:AG47"/>
    <mergeCell ref="AH47:AK47"/>
    <mergeCell ref="AL47:AO47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0:U50"/>
    <mergeCell ref="R54:U54"/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</mergeCells>
  <phoneticPr fontId="2"/>
  <conditionalFormatting sqref="T11:X11 R51:R53">
    <cfRule type="containsBlanks" dxfId="7" priority="12">
      <formula>LEN(TRIM(R11))=0</formula>
    </cfRule>
  </conditionalFormatting>
  <conditionalFormatting sqref="F2:X7 AG2:AX6 AG7:AM8 AS7:AX8 AG9:AX10 T11:X12">
    <cfRule type="containsBlanks" dxfId="6" priority="10">
      <formula>LEN(TRIM(F2))=0</formula>
    </cfRule>
  </conditionalFormatting>
  <conditionalFormatting sqref="C17:M36 P17:R36 AF35:AH37">
    <cfRule type="containsBlanks" dxfId="5" priority="9">
      <formula>LEN(TRIM(C17))=0</formula>
    </cfRule>
  </conditionalFormatting>
  <conditionalFormatting sqref="N44:S44 V44:AO44 V46:AO48">
    <cfRule type="containsBlanks" dxfId="4" priority="8">
      <formula>LEN(TRIM(N44))=0</formula>
    </cfRule>
  </conditionalFormatting>
  <conditionalFormatting sqref="C44:M44">
    <cfRule type="containsBlanks" dxfId="3" priority="6">
      <formula>LEN(TRIM(C44))=0</formula>
    </cfRule>
  </conditionalFormatting>
  <conditionalFormatting sqref="N51:Q53">
    <cfRule type="containsBlanks" dxfId="2" priority="4">
      <formula>LEN(TRIM(N51))=0</formula>
    </cfRule>
  </conditionalFormatting>
  <conditionalFormatting sqref="G65:M66 R65:X66">
    <cfRule type="containsBlanks" dxfId="1" priority="3">
      <formula>LEN(TRIM(G65))=0</formula>
    </cfRule>
  </conditionalFormatting>
  <conditionalFormatting sqref="K58:BA59 K61:BA62">
    <cfRule type="containsBlanks" dxfId="0" priority="2">
      <formula>LEN(TRIM(K58))=0</formula>
    </cfRule>
  </conditionalFormatting>
  <dataValidations count="3">
    <dataValidation type="list" allowBlank="1" showInputMessage="1" showErrorMessage="1" sqref="V46:AO48" xr:uid="{00000000-0002-0000-0000-000000000000}">
      <formula1>$AZ$46:$AZ$48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dimension ref="A1:AQ47"/>
  <sheetViews>
    <sheetView showZeros="0" view="pageBreakPreview" zoomScaleNormal="115" zoomScaleSheetLayoutView="100" workbookViewId="0">
      <selection activeCell="B35" sqref="B35:AH35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186" t="s">
        <v>109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8"/>
      <c r="AF1" s="188"/>
      <c r="AG1" s="188"/>
      <c r="AH1" s="188"/>
      <c r="AI1" s="14"/>
    </row>
    <row r="2" spans="1:43" ht="18.75" customHeight="1">
      <c r="Z2" s="194">
        <f>入力シート!F3</f>
        <v>0</v>
      </c>
      <c r="AA2" s="194"/>
      <c r="AB2" s="194"/>
      <c r="AC2" s="194"/>
      <c r="AD2" s="194"/>
      <c r="AE2" s="194"/>
      <c r="AF2" s="194"/>
      <c r="AG2" s="194"/>
      <c r="AH2" s="194"/>
    </row>
    <row r="3" spans="1:43" ht="18.75" customHeight="1">
      <c r="Z3" s="195">
        <f>入力シート!F4</f>
        <v>0</v>
      </c>
      <c r="AA3" s="195"/>
      <c r="AB3" s="195"/>
      <c r="AC3" s="195"/>
      <c r="AD3" s="195"/>
      <c r="AE3" s="195"/>
      <c r="AF3" s="195"/>
      <c r="AG3" s="195"/>
      <c r="AH3" s="195"/>
    </row>
    <row r="4" spans="1:43" ht="18.75" customHeight="1">
      <c r="Z4" s="15"/>
    </row>
    <row r="5" spans="1:43" ht="18.75" customHeight="1">
      <c r="B5" s="16"/>
      <c r="C5" s="186" t="s">
        <v>110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>
      <c r="B6" s="16"/>
      <c r="C6" s="186" t="s">
        <v>111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>
      <c r="B9" s="16"/>
      <c r="P9" s="186" t="s">
        <v>112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>
      <c r="B10" s="16"/>
      <c r="Q10" s="19"/>
      <c r="R10" s="19"/>
      <c r="S10" s="19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>
      <c r="B11" s="16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1" t="s">
        <v>113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1"/>
    </row>
    <row r="14" spans="1:43" ht="18.75" customHeight="1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1"/>
    </row>
    <row r="15" spans="1:43" ht="18.7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2" t="s">
        <v>114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66" t="s">
        <v>116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5" t="s">
        <v>117</v>
      </c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</row>
    <row r="25" spans="2:34" ht="18.75" customHeight="1">
      <c r="B25" s="65" t="s">
        <v>118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</row>
    <row r="26" spans="2:34" ht="18.75" customHeight="1">
      <c r="B26" s="66" t="s">
        <v>119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5" t="s">
        <v>117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</row>
    <row r="27" spans="2:34" ht="18.75" customHeight="1">
      <c r="B27" s="187" t="s">
        <v>120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2:34" ht="18.75" customHeight="1">
      <c r="B28" s="186" t="s">
        <v>121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8" t="s">
        <v>122</v>
      </c>
      <c r="N28" s="188"/>
      <c r="O28" s="189">
        <f>別紙!M16</f>
        <v>0</v>
      </c>
      <c r="P28" s="189"/>
      <c r="Q28" s="189"/>
      <c r="R28" s="189"/>
      <c r="S28" s="189"/>
      <c r="T28" s="189"/>
      <c r="U28" s="189"/>
      <c r="V28" s="23" t="s">
        <v>123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6" t="s">
        <v>124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8" t="s">
        <v>122</v>
      </c>
      <c r="N29" s="188"/>
      <c r="O29" s="189">
        <f>別紙!X16</f>
        <v>0</v>
      </c>
      <c r="P29" s="189"/>
      <c r="Q29" s="189"/>
      <c r="R29" s="189"/>
      <c r="S29" s="189"/>
      <c r="T29" s="189"/>
      <c r="U29" s="189"/>
      <c r="V29" s="23" t="s">
        <v>123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6" t="s">
        <v>125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8" t="s">
        <v>122</v>
      </c>
      <c r="N30" s="188"/>
      <c r="O30" s="189">
        <f>別紙!X16</f>
        <v>0</v>
      </c>
      <c r="P30" s="189"/>
      <c r="Q30" s="189"/>
      <c r="R30" s="189"/>
      <c r="S30" s="189"/>
      <c r="T30" s="189"/>
      <c r="U30" s="189"/>
      <c r="V30" s="23" t="s">
        <v>126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127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6" t="s">
        <v>129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>
      <c r="B34" s="186" t="s">
        <v>130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>
      <c r="B35" s="186" t="s">
        <v>131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>
      <c r="B36" s="186" t="s">
        <v>132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>
      <c r="B40" s="1" t="s">
        <v>133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375" defaultRowHeight="15" customHeight="1"/>
  <cols>
    <col min="1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1:54" ht="15" customHeight="1">
      <c r="B1" s="350" t="s">
        <v>134</v>
      </c>
      <c r="C1" s="350"/>
      <c r="D1" s="350"/>
      <c r="E1" s="350"/>
      <c r="F1" s="25"/>
    </row>
    <row r="2" spans="1:54" ht="22.5" customHeight="1">
      <c r="B2" s="351" t="s">
        <v>135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</row>
    <row r="3" spans="1:54" ht="4.5" customHeight="1"/>
    <row r="4" spans="1:54" s="13" customFormat="1" ht="13.5" customHeight="1">
      <c r="B4" s="12" t="s">
        <v>136</v>
      </c>
    </row>
    <row r="5" spans="1:54" s="13" customFormat="1" ht="4.5" customHeight="1">
      <c r="B5" s="12"/>
    </row>
    <row r="6" spans="1:54" ht="13.5" customHeight="1">
      <c r="C6" s="206" t="s">
        <v>137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2"/>
      <c r="X6" s="352" t="s">
        <v>138</v>
      </c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4"/>
      <c r="AJ6" s="352" t="s">
        <v>139</v>
      </c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5"/>
    </row>
    <row r="7" spans="1:54" ht="13.5" customHeight="1">
      <c r="C7" s="356" t="s">
        <v>140</v>
      </c>
      <c r="D7" s="357"/>
      <c r="E7" s="357"/>
      <c r="F7" s="357"/>
      <c r="G7" s="357"/>
      <c r="H7" s="357"/>
      <c r="I7" s="357"/>
      <c r="J7" s="357"/>
      <c r="K7" s="357"/>
      <c r="L7" s="358"/>
      <c r="M7" s="359" t="s">
        <v>141</v>
      </c>
      <c r="N7" s="357"/>
      <c r="O7" s="357"/>
      <c r="P7" s="358"/>
      <c r="Q7" s="359" t="s">
        <v>142</v>
      </c>
      <c r="R7" s="357"/>
      <c r="S7" s="357"/>
      <c r="T7" s="357"/>
      <c r="U7" s="357"/>
      <c r="V7" s="357"/>
      <c r="W7" s="358"/>
      <c r="X7" s="360" t="s">
        <v>143</v>
      </c>
      <c r="Y7" s="361"/>
      <c r="Z7" s="361"/>
      <c r="AA7" s="362"/>
      <c r="AB7" s="211" t="s">
        <v>144</v>
      </c>
      <c r="AC7" s="208"/>
      <c r="AD7" s="208"/>
      <c r="AE7" s="210"/>
      <c r="AF7" s="211" t="s">
        <v>145</v>
      </c>
      <c r="AG7" s="208"/>
      <c r="AH7" s="208"/>
      <c r="AI7" s="210"/>
      <c r="AJ7" s="211" t="s">
        <v>64</v>
      </c>
      <c r="AK7" s="208"/>
      <c r="AL7" s="208"/>
      <c r="AM7" s="210"/>
      <c r="AN7" s="211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9"/>
    </row>
    <row r="8" spans="1:54" s="26" customFormat="1" ht="13.5" customHeight="1">
      <c r="C8" s="332" t="s">
        <v>146</v>
      </c>
      <c r="D8" s="333"/>
      <c r="E8" s="333"/>
      <c r="F8" s="333"/>
      <c r="G8" s="333"/>
      <c r="H8" s="333"/>
      <c r="I8" s="333"/>
      <c r="J8" s="333"/>
      <c r="K8" s="333"/>
      <c r="L8" s="334"/>
      <c r="M8" s="335"/>
      <c r="N8" s="336"/>
      <c r="O8" s="336"/>
      <c r="P8" s="337"/>
      <c r="Q8" s="338"/>
      <c r="R8" s="339"/>
      <c r="S8" s="339"/>
      <c r="T8" s="339"/>
      <c r="U8" s="339"/>
      <c r="V8" s="339"/>
      <c r="W8" s="340"/>
      <c r="X8" s="295"/>
      <c r="Y8" s="296"/>
      <c r="Z8" s="296"/>
      <c r="AA8" s="297"/>
      <c r="AB8" s="304"/>
      <c r="AC8" s="305"/>
      <c r="AD8" s="305"/>
      <c r="AE8" s="306"/>
      <c r="AF8" s="304"/>
      <c r="AG8" s="305"/>
      <c r="AH8" s="305"/>
      <c r="AI8" s="306"/>
      <c r="AJ8" s="341"/>
      <c r="AK8" s="342"/>
      <c r="AL8" s="342"/>
      <c r="AM8" s="343"/>
      <c r="AN8" s="325"/>
      <c r="AO8" s="326"/>
      <c r="AP8" s="326"/>
      <c r="AQ8" s="326"/>
      <c r="AR8" s="326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>
      <c r="C9" s="29"/>
      <c r="D9" s="313" t="s">
        <v>147</v>
      </c>
      <c r="E9" s="313"/>
      <c r="F9" s="313"/>
      <c r="G9" s="313"/>
      <c r="H9" s="313"/>
      <c r="I9" s="313"/>
      <c r="J9" s="313"/>
      <c r="K9" s="313"/>
      <c r="L9" s="314"/>
      <c r="M9" s="315"/>
      <c r="N9" s="316"/>
      <c r="O9" s="316"/>
      <c r="P9" s="317"/>
      <c r="Q9" s="344"/>
      <c r="R9" s="345"/>
      <c r="S9" s="345"/>
      <c r="T9" s="345"/>
      <c r="U9" s="345"/>
      <c r="V9" s="345"/>
      <c r="W9" s="346"/>
      <c r="X9" s="298"/>
      <c r="Y9" s="299"/>
      <c r="Z9" s="299"/>
      <c r="AA9" s="300"/>
      <c r="AB9" s="307"/>
      <c r="AC9" s="308"/>
      <c r="AD9" s="308"/>
      <c r="AE9" s="309"/>
      <c r="AF9" s="307"/>
      <c r="AG9" s="308"/>
      <c r="AH9" s="308"/>
      <c r="AI9" s="309"/>
      <c r="AJ9" s="347"/>
      <c r="AK9" s="348"/>
      <c r="AL9" s="348"/>
      <c r="AM9" s="349"/>
      <c r="AN9" s="325"/>
      <c r="AO9" s="326"/>
      <c r="AP9" s="326"/>
      <c r="AQ9" s="326"/>
      <c r="AR9" s="326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>
      <c r="A10" s="26">
        <v>1</v>
      </c>
      <c r="C10" s="29"/>
      <c r="D10" s="313" t="str">
        <f>"　"&amp;IF(ISNA(VLOOKUP(A10,入力シート!$B$44:$AO$44,2,FALSE)),"",VLOOKUP(A10,入力シート!$B$44:$AO$44,2,FALSE))</f>
        <v>　</v>
      </c>
      <c r="E10" s="313"/>
      <c r="F10" s="313"/>
      <c r="G10" s="313"/>
      <c r="H10" s="313"/>
      <c r="I10" s="313"/>
      <c r="J10" s="313"/>
      <c r="K10" s="313"/>
      <c r="L10" s="314"/>
      <c r="M10" s="315"/>
      <c r="N10" s="316"/>
      <c r="O10" s="316"/>
      <c r="P10" s="317"/>
      <c r="Q10" s="329" t="s">
        <v>75</v>
      </c>
      <c r="R10" s="330"/>
      <c r="S10" s="330"/>
      <c r="T10" s="330"/>
      <c r="U10" s="330" t="s">
        <v>76</v>
      </c>
      <c r="V10" s="330"/>
      <c r="W10" s="331"/>
      <c r="X10" s="298"/>
      <c r="Y10" s="299"/>
      <c r="Z10" s="299"/>
      <c r="AA10" s="300"/>
      <c r="AB10" s="307"/>
      <c r="AC10" s="308"/>
      <c r="AD10" s="308"/>
      <c r="AE10" s="309"/>
      <c r="AF10" s="307"/>
      <c r="AG10" s="308"/>
      <c r="AH10" s="308"/>
      <c r="AI10" s="309"/>
      <c r="AJ10" s="322" t="str">
        <f>IF(D10="","",入力シート!$AP$44)</f>
        <v/>
      </c>
      <c r="AK10" s="323"/>
      <c r="AL10" s="323"/>
      <c r="AM10" s="324"/>
      <c r="AN10" s="327" t="s">
        <v>148</v>
      </c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28"/>
    </row>
    <row r="11" spans="1:54" s="26" customFormat="1" ht="13.5" customHeight="1">
      <c r="A11" s="26">
        <v>1</v>
      </c>
      <c r="C11" s="29"/>
      <c r="D11" s="313" t="str">
        <f>IF(入力シート!N51=0,"","　　"&amp;入力シート!B51)</f>
        <v/>
      </c>
      <c r="E11" s="313"/>
      <c r="F11" s="313"/>
      <c r="G11" s="313"/>
      <c r="H11" s="313"/>
      <c r="I11" s="313"/>
      <c r="J11" s="313"/>
      <c r="K11" s="313"/>
      <c r="L11" s="314"/>
      <c r="M11" s="315" t="str">
        <f>IF(D11="","",SUM(Q11:W11))</f>
        <v/>
      </c>
      <c r="N11" s="316"/>
      <c r="O11" s="316"/>
      <c r="P11" s="317"/>
      <c r="Q11" s="318" t="str">
        <f>IF(D11="","",入力シート!Z51*入力シート!N51)</f>
        <v/>
      </c>
      <c r="R11" s="319"/>
      <c r="S11" s="319"/>
      <c r="T11" s="319"/>
      <c r="U11" s="319" t="str">
        <f>IF(D11="","",入力シート!AD51*入力シート!R51)</f>
        <v/>
      </c>
      <c r="V11" s="319"/>
      <c r="W11" s="319"/>
      <c r="X11" s="298"/>
      <c r="Y11" s="299"/>
      <c r="Z11" s="299"/>
      <c r="AA11" s="300"/>
      <c r="AB11" s="307"/>
      <c r="AC11" s="308"/>
      <c r="AD11" s="308"/>
      <c r="AE11" s="309"/>
      <c r="AF11" s="307"/>
      <c r="AG11" s="308"/>
      <c r="AH11" s="308"/>
      <c r="AI11" s="309"/>
      <c r="AJ11" s="322"/>
      <c r="AK11" s="323"/>
      <c r="AL11" s="323"/>
      <c r="AM11" s="324"/>
      <c r="AN11" s="325"/>
      <c r="AO11" s="326"/>
      <c r="AP11" s="326"/>
      <c r="AQ11" s="326"/>
      <c r="AR11" s="326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>
      <c r="A12" s="26">
        <v>2</v>
      </c>
      <c r="C12" s="29"/>
      <c r="D12" s="313" t="str">
        <f>IF(入力シート!N52=0,"","　　"&amp;入力シート!B52)</f>
        <v/>
      </c>
      <c r="E12" s="313"/>
      <c r="F12" s="313"/>
      <c r="G12" s="313"/>
      <c r="H12" s="313"/>
      <c r="I12" s="313"/>
      <c r="J12" s="313"/>
      <c r="K12" s="313"/>
      <c r="L12" s="314"/>
      <c r="M12" s="315" t="str">
        <f t="shared" ref="M12:M13" si="0">IF(D12="","",SUM(Q12:W12))</f>
        <v/>
      </c>
      <c r="N12" s="316"/>
      <c r="O12" s="316"/>
      <c r="P12" s="317"/>
      <c r="Q12" s="318" t="str">
        <f>IF(D12="","",入力シート!Z52*入力シート!N52)</f>
        <v/>
      </c>
      <c r="R12" s="319"/>
      <c r="S12" s="319"/>
      <c r="T12" s="319"/>
      <c r="U12" s="319" t="str">
        <f>IF(D12="","",入力シート!AD52*入力シート!R52)</f>
        <v/>
      </c>
      <c r="V12" s="319"/>
      <c r="W12" s="319"/>
      <c r="X12" s="298"/>
      <c r="Y12" s="299"/>
      <c r="Z12" s="299"/>
      <c r="AA12" s="300"/>
      <c r="AB12" s="307"/>
      <c r="AC12" s="308"/>
      <c r="AD12" s="308"/>
      <c r="AE12" s="309"/>
      <c r="AF12" s="307"/>
      <c r="AG12" s="308"/>
      <c r="AH12" s="308"/>
      <c r="AI12" s="309"/>
      <c r="AJ12" s="322"/>
      <c r="AK12" s="323"/>
      <c r="AL12" s="323"/>
      <c r="AM12" s="324"/>
      <c r="AN12" s="325"/>
      <c r="AO12" s="326"/>
      <c r="AP12" s="326"/>
      <c r="AQ12" s="326"/>
      <c r="AR12" s="326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>
      <c r="A13" s="26">
        <v>3</v>
      </c>
      <c r="C13" s="29"/>
      <c r="D13" s="313" t="str">
        <f>IF(入力シート!N53=0,"","　　"&amp;入力シート!B53)</f>
        <v/>
      </c>
      <c r="E13" s="313"/>
      <c r="F13" s="313"/>
      <c r="G13" s="313"/>
      <c r="H13" s="313"/>
      <c r="I13" s="313"/>
      <c r="J13" s="313"/>
      <c r="K13" s="313"/>
      <c r="L13" s="314"/>
      <c r="M13" s="315" t="str">
        <f t="shared" si="0"/>
        <v/>
      </c>
      <c r="N13" s="316"/>
      <c r="O13" s="316"/>
      <c r="P13" s="317"/>
      <c r="Q13" s="318" t="str">
        <f>IF(D13="","",入力シート!Z53*入力シート!N53)</f>
        <v/>
      </c>
      <c r="R13" s="319"/>
      <c r="S13" s="319"/>
      <c r="T13" s="319"/>
      <c r="U13" s="319" t="str">
        <f>IF(D13="","",入力シート!AD53*入力シート!R53)</f>
        <v/>
      </c>
      <c r="V13" s="319"/>
      <c r="W13" s="319"/>
      <c r="X13" s="298"/>
      <c r="Y13" s="299"/>
      <c r="Z13" s="299"/>
      <c r="AA13" s="300"/>
      <c r="AB13" s="307"/>
      <c r="AC13" s="308"/>
      <c r="AD13" s="308"/>
      <c r="AE13" s="309"/>
      <c r="AF13" s="307"/>
      <c r="AG13" s="308"/>
      <c r="AH13" s="308"/>
      <c r="AI13" s="309"/>
      <c r="AJ13" s="322"/>
      <c r="AK13" s="323"/>
      <c r="AL13" s="323"/>
      <c r="AM13" s="324"/>
      <c r="AN13" s="325"/>
      <c r="AO13" s="326"/>
      <c r="AP13" s="326"/>
      <c r="AQ13" s="326"/>
      <c r="AR13" s="326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>
      <c r="A14" s="26">
        <v>4</v>
      </c>
      <c r="C14" s="29"/>
      <c r="D14" s="313" t="str">
        <f>IF(入力シート!N44=0,"","　プラン作成費")</f>
        <v/>
      </c>
      <c r="E14" s="313"/>
      <c r="F14" s="313"/>
      <c r="G14" s="313"/>
      <c r="H14" s="313"/>
      <c r="I14" s="313"/>
      <c r="J14" s="313"/>
      <c r="K14" s="313"/>
      <c r="L14" s="314"/>
      <c r="M14" s="315" t="str">
        <f>IF(D14="","",Q14*V14)</f>
        <v/>
      </c>
      <c r="N14" s="316"/>
      <c r="O14" s="316"/>
      <c r="P14" s="317"/>
      <c r="Q14" s="318" t="str">
        <f>IF(D14="","",2000)</f>
        <v/>
      </c>
      <c r="R14" s="319"/>
      <c r="S14" s="319"/>
      <c r="T14" s="319"/>
      <c r="U14" s="9" t="str">
        <f>IF(V14="","","×")</f>
        <v/>
      </c>
      <c r="V14" s="320" t="str">
        <f>IF(D14="","",入力シート!N44)</f>
        <v/>
      </c>
      <c r="W14" s="321"/>
      <c r="X14" s="298"/>
      <c r="Y14" s="299"/>
      <c r="Z14" s="299"/>
      <c r="AA14" s="300"/>
      <c r="AB14" s="307"/>
      <c r="AC14" s="308"/>
      <c r="AD14" s="308"/>
      <c r="AE14" s="309"/>
      <c r="AF14" s="307"/>
      <c r="AG14" s="308"/>
      <c r="AH14" s="308"/>
      <c r="AI14" s="309"/>
      <c r="AJ14" s="322"/>
      <c r="AK14" s="323"/>
      <c r="AL14" s="323"/>
      <c r="AM14" s="324"/>
      <c r="AN14" s="325"/>
      <c r="AO14" s="326"/>
      <c r="AP14" s="326"/>
      <c r="AQ14" s="326"/>
      <c r="AR14" s="326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>
      <c r="A15" s="26">
        <v>7</v>
      </c>
      <c r="C15" s="29"/>
      <c r="D15" s="262"/>
      <c r="E15" s="262"/>
      <c r="F15" s="262"/>
      <c r="G15" s="262"/>
      <c r="H15" s="262"/>
      <c r="I15" s="262"/>
      <c r="J15" s="262"/>
      <c r="K15" s="262"/>
      <c r="L15" s="263"/>
      <c r="M15" s="264"/>
      <c r="N15" s="265"/>
      <c r="O15" s="265"/>
      <c r="P15" s="266"/>
      <c r="Q15" s="267"/>
      <c r="R15" s="268"/>
      <c r="S15" s="268"/>
      <c r="T15" s="268"/>
      <c r="U15" s="268"/>
      <c r="V15" s="268"/>
      <c r="W15" s="269"/>
      <c r="X15" s="301"/>
      <c r="Y15" s="302"/>
      <c r="Z15" s="302"/>
      <c r="AA15" s="303"/>
      <c r="AB15" s="310"/>
      <c r="AC15" s="311"/>
      <c r="AD15" s="311"/>
      <c r="AE15" s="312"/>
      <c r="AF15" s="310"/>
      <c r="AG15" s="311"/>
      <c r="AH15" s="311"/>
      <c r="AI15" s="312"/>
      <c r="AJ15" s="270"/>
      <c r="AK15" s="271"/>
      <c r="AL15" s="271"/>
      <c r="AM15" s="272"/>
      <c r="AN15" s="273"/>
      <c r="AO15" s="274"/>
      <c r="AP15" s="274"/>
      <c r="AQ15" s="275"/>
      <c r="AR15" s="275"/>
      <c r="AS15" s="275"/>
      <c r="AT15" s="275"/>
      <c r="AU15" s="274"/>
      <c r="AV15" s="274"/>
      <c r="AW15" s="274"/>
      <c r="AX15" s="275"/>
      <c r="AY15" s="275"/>
      <c r="AZ15" s="275"/>
      <c r="BA15" s="276"/>
    </row>
    <row r="16" spans="1:54" s="26" customFormat="1" ht="13.5" customHeight="1">
      <c r="C16" s="277" t="s">
        <v>149</v>
      </c>
      <c r="D16" s="278"/>
      <c r="E16" s="278"/>
      <c r="F16" s="278"/>
      <c r="G16" s="278"/>
      <c r="H16" s="278"/>
      <c r="I16" s="278"/>
      <c r="J16" s="278"/>
      <c r="K16" s="278"/>
      <c r="L16" s="279"/>
      <c r="M16" s="280">
        <f>SUM(M8:P15)</f>
        <v>0</v>
      </c>
      <c r="N16" s="281"/>
      <c r="O16" s="281"/>
      <c r="P16" s="282"/>
      <c r="Q16" s="283"/>
      <c r="R16" s="284"/>
      <c r="S16" s="284"/>
      <c r="T16" s="284"/>
      <c r="U16" s="284"/>
      <c r="V16" s="284"/>
      <c r="W16" s="285"/>
      <c r="X16" s="286">
        <f>IF((M16-AB16-AF16)&gt;入力シート!AS12,入力シート!AS12,M16-AB16-AF16)</f>
        <v>0</v>
      </c>
      <c r="Y16" s="287"/>
      <c r="Z16" s="287"/>
      <c r="AA16" s="288"/>
      <c r="AB16" s="289">
        <f>SUM(AB11:AE15)</f>
        <v>0</v>
      </c>
      <c r="AC16" s="290"/>
      <c r="AD16" s="290"/>
      <c r="AE16" s="291"/>
      <c r="AF16" s="289">
        <f>入力シート!T12</f>
        <v>0</v>
      </c>
      <c r="AG16" s="290"/>
      <c r="AH16" s="290"/>
      <c r="AI16" s="291"/>
      <c r="AJ16" s="292"/>
      <c r="AK16" s="293"/>
      <c r="AL16" s="293"/>
      <c r="AM16" s="294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>
      <c r="B18" s="12" t="s">
        <v>150</v>
      </c>
    </row>
    <row r="19" spans="2:54" s="13" customFormat="1" ht="4.5" customHeight="1">
      <c r="B19" s="12"/>
    </row>
    <row r="20" spans="2:54" ht="15" customHeight="1">
      <c r="C20" s="253" t="s">
        <v>151</v>
      </c>
      <c r="D20" s="69"/>
      <c r="E20" s="69"/>
      <c r="F20" s="69"/>
      <c r="G20" s="69"/>
      <c r="H20" s="69"/>
      <c r="I20" s="69"/>
      <c r="J20" s="69"/>
      <c r="K20" s="69"/>
      <c r="L20" s="70"/>
      <c r="M20" s="71" t="s">
        <v>152</v>
      </c>
      <c r="N20" s="73"/>
      <c r="O20" s="73"/>
      <c r="P20" s="73"/>
      <c r="Q20" s="73"/>
      <c r="R20" s="73"/>
      <c r="S20" s="73"/>
      <c r="T20" s="73"/>
      <c r="U20" s="73"/>
      <c r="V20" s="73"/>
      <c r="W20" s="72"/>
      <c r="X20" s="71" t="s">
        <v>153</v>
      </c>
      <c r="Y20" s="73"/>
      <c r="Z20" s="73"/>
      <c r="AA20" s="73"/>
      <c r="AB20" s="73"/>
      <c r="AC20" s="73"/>
      <c r="AD20" s="73"/>
      <c r="AE20" s="73"/>
      <c r="AF20" s="73"/>
      <c r="AG20" s="73"/>
      <c r="AH20" s="72"/>
      <c r="AI20" s="71" t="s">
        <v>139</v>
      </c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4"/>
      <c r="BB20" s="26"/>
    </row>
    <row r="21" spans="2:54" ht="15" customHeight="1">
      <c r="C21" s="254">
        <v>45383</v>
      </c>
      <c r="D21" s="255"/>
      <c r="E21" s="255"/>
      <c r="F21" s="255"/>
      <c r="G21" s="255"/>
      <c r="H21" s="256" t="s">
        <v>154</v>
      </c>
      <c r="I21" s="256"/>
      <c r="J21" s="256"/>
      <c r="K21" s="256"/>
      <c r="L21" s="257"/>
      <c r="M21" s="258" t="s">
        <v>53</v>
      </c>
      <c r="N21" s="256"/>
      <c r="O21" s="256"/>
      <c r="P21" s="34">
        <f>入力シート!C37</f>
        <v>0</v>
      </c>
      <c r="Q21" s="35" t="s">
        <v>155</v>
      </c>
      <c r="R21" s="35"/>
      <c r="S21" s="35"/>
      <c r="T21" s="26"/>
      <c r="U21" s="35"/>
      <c r="V21" s="35"/>
      <c r="W21" s="36"/>
      <c r="X21" s="258" t="s">
        <v>53</v>
      </c>
      <c r="Y21" s="256"/>
      <c r="Z21" s="256"/>
      <c r="AA21" s="34">
        <f>入力シート!N37</f>
        <v>0</v>
      </c>
      <c r="AB21" s="35" t="s">
        <v>156</v>
      </c>
      <c r="AC21" s="35"/>
      <c r="AD21" s="35"/>
      <c r="AE21" s="26"/>
      <c r="AF21" s="35"/>
      <c r="AG21" s="35"/>
      <c r="AH21" s="36"/>
      <c r="AI21" s="259" t="s">
        <v>157</v>
      </c>
      <c r="AJ21" s="260"/>
      <c r="AK21" s="260"/>
      <c r="AL21" s="260"/>
      <c r="AM21" s="260"/>
      <c r="AN21" s="260"/>
      <c r="AO21" s="260"/>
      <c r="AP21" s="256" t="s">
        <v>53</v>
      </c>
      <c r="AQ21" s="256"/>
      <c r="AR21" s="256"/>
      <c r="AS21" s="261">
        <f>入力シート!AF34</f>
        <v>0</v>
      </c>
      <c r="AT21" s="261"/>
      <c r="AU21" s="261"/>
      <c r="AV21" s="26" t="s">
        <v>54</v>
      </c>
      <c r="AW21" s="26"/>
      <c r="AX21" s="26"/>
      <c r="AY21" s="26"/>
      <c r="AZ21" s="26"/>
      <c r="BA21" s="37"/>
      <c r="BB21" s="26"/>
    </row>
    <row r="22" spans="2:54" ht="15" customHeight="1">
      <c r="C22" s="38"/>
      <c r="D22" s="249">
        <f>入力シート!F4</f>
        <v>0</v>
      </c>
      <c r="E22" s="249"/>
      <c r="F22" s="249"/>
      <c r="G22" s="249"/>
      <c r="H22" s="249"/>
      <c r="I22" s="250" t="s">
        <v>158</v>
      </c>
      <c r="J22" s="250"/>
      <c r="K22" s="250"/>
      <c r="L22" s="251"/>
      <c r="M22" s="212" t="s">
        <v>159</v>
      </c>
      <c r="N22" s="203"/>
      <c r="O22" s="203"/>
      <c r="P22" s="39">
        <f>入力シート!X30</f>
        <v>0</v>
      </c>
      <c r="Q22" s="40" t="s">
        <v>155</v>
      </c>
      <c r="R22" s="203" t="s">
        <v>46</v>
      </c>
      <c r="S22" s="203"/>
      <c r="T22" s="203"/>
      <c r="U22" s="39">
        <f>入力シート!X31</f>
        <v>0</v>
      </c>
      <c r="V22" s="40" t="s">
        <v>155</v>
      </c>
      <c r="W22" s="41" t="s">
        <v>160</v>
      </c>
      <c r="X22" s="212" t="s">
        <v>159</v>
      </c>
      <c r="Y22" s="203"/>
      <c r="Z22" s="203"/>
      <c r="AA22" s="39">
        <f ca="1">入力シート!AA30</f>
        <v>0</v>
      </c>
      <c r="AB22" s="40" t="s">
        <v>156</v>
      </c>
      <c r="AC22" s="203" t="s">
        <v>46</v>
      </c>
      <c r="AD22" s="203"/>
      <c r="AE22" s="203"/>
      <c r="AF22" s="39">
        <f ca="1">入力シート!AA31</f>
        <v>0</v>
      </c>
      <c r="AG22" s="40" t="s">
        <v>156</v>
      </c>
      <c r="AH22" s="41" t="s">
        <v>160</v>
      </c>
      <c r="AI22" s="252" t="s">
        <v>161</v>
      </c>
      <c r="AJ22" s="200"/>
      <c r="AK22" s="200"/>
      <c r="AL22" s="200"/>
      <c r="AM22" s="203" t="s">
        <v>55</v>
      </c>
      <c r="AN22" s="203"/>
      <c r="AO22" s="203"/>
      <c r="AP22" s="39">
        <f>入力シート!AF35</f>
        <v>0</v>
      </c>
      <c r="AQ22" s="40" t="s">
        <v>155</v>
      </c>
      <c r="AR22" s="203" t="s">
        <v>56</v>
      </c>
      <c r="AS22" s="203"/>
      <c r="AT22" s="203"/>
      <c r="AU22" s="39">
        <f>入力シート!AF36</f>
        <v>0</v>
      </c>
      <c r="AV22" s="40" t="s">
        <v>155</v>
      </c>
      <c r="AW22" s="203" t="s">
        <v>51</v>
      </c>
      <c r="AX22" s="203"/>
      <c r="AY22" s="203"/>
      <c r="AZ22" s="39">
        <f>入力シート!AF37</f>
        <v>0</v>
      </c>
      <c r="BA22" s="42" t="s">
        <v>155</v>
      </c>
      <c r="BB22" s="26"/>
    </row>
    <row r="23" spans="2:54" s="26" customFormat="1" ht="5.25" customHeight="1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>
      <c r="B24" s="12" t="s">
        <v>162</v>
      </c>
    </row>
    <row r="25" spans="2:54" s="13" customFormat="1" ht="4.5" customHeight="1">
      <c r="B25" s="12"/>
    </row>
    <row r="26" spans="2:54" ht="15" customHeight="1">
      <c r="C26" s="233" t="s">
        <v>163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5"/>
      <c r="X26" s="233" t="s">
        <v>164</v>
      </c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5"/>
      <c r="AS26" s="233" t="s">
        <v>165</v>
      </c>
      <c r="AT26" s="234"/>
      <c r="AU26" s="234"/>
      <c r="AV26" s="234"/>
      <c r="AW26" s="234"/>
      <c r="AX26" s="234"/>
      <c r="AY26" s="234"/>
      <c r="AZ26" s="234"/>
      <c r="BA26" s="235"/>
    </row>
    <row r="27" spans="2:54" ht="15" customHeight="1">
      <c r="C27" s="236" t="s">
        <v>166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8"/>
      <c r="Q27" s="237" t="s">
        <v>167</v>
      </c>
      <c r="R27" s="237"/>
      <c r="S27" s="237"/>
      <c r="T27" s="237"/>
      <c r="U27" s="237"/>
      <c r="V27" s="237"/>
      <c r="W27" s="239"/>
      <c r="X27" s="236" t="s">
        <v>166</v>
      </c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8"/>
      <c r="AL27" s="237" t="s">
        <v>167</v>
      </c>
      <c r="AM27" s="237"/>
      <c r="AN27" s="237"/>
      <c r="AO27" s="237"/>
      <c r="AP27" s="237"/>
      <c r="AQ27" s="237"/>
      <c r="AR27" s="239"/>
      <c r="AS27" s="240"/>
      <c r="AT27" s="241"/>
      <c r="AU27" s="241"/>
      <c r="AV27" s="241"/>
      <c r="AW27" s="241"/>
      <c r="AX27" s="241"/>
      <c r="AY27" s="241"/>
      <c r="AZ27" s="241"/>
      <c r="BA27" s="242"/>
    </row>
    <row r="28" spans="2:54" ht="15" customHeight="1">
      <c r="C28" s="222" t="s">
        <v>168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4"/>
      <c r="Q28" s="225">
        <f>X16</f>
        <v>0</v>
      </c>
      <c r="R28" s="226"/>
      <c r="S28" s="226"/>
      <c r="T28" s="226"/>
      <c r="U28" s="226"/>
      <c r="V28" s="226"/>
      <c r="W28" s="227"/>
      <c r="X28" s="222" t="s">
        <v>169</v>
      </c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4"/>
      <c r="AL28" s="226"/>
      <c r="AM28" s="226"/>
      <c r="AN28" s="226"/>
      <c r="AO28" s="226"/>
      <c r="AP28" s="226"/>
      <c r="AQ28" s="226"/>
      <c r="AR28" s="227"/>
      <c r="AS28" s="243"/>
      <c r="AT28" s="244"/>
      <c r="AU28" s="244"/>
      <c r="AV28" s="244"/>
      <c r="AW28" s="244"/>
      <c r="AX28" s="244"/>
      <c r="AY28" s="244"/>
      <c r="AZ28" s="244"/>
      <c r="BA28" s="245"/>
    </row>
    <row r="29" spans="2:54" ht="15" customHeight="1">
      <c r="C29" s="222" t="s">
        <v>170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4"/>
      <c r="Q29" s="225">
        <f>AB16</f>
        <v>0</v>
      </c>
      <c r="R29" s="226"/>
      <c r="S29" s="226"/>
      <c r="T29" s="226"/>
      <c r="U29" s="226"/>
      <c r="V29" s="226"/>
      <c r="W29" s="227"/>
      <c r="X29" s="222" t="s">
        <v>171</v>
      </c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4"/>
      <c r="AL29" s="225"/>
      <c r="AM29" s="226"/>
      <c r="AN29" s="226"/>
      <c r="AO29" s="226"/>
      <c r="AP29" s="226"/>
      <c r="AQ29" s="226"/>
      <c r="AR29" s="227"/>
      <c r="AS29" s="243"/>
      <c r="AT29" s="244"/>
      <c r="AU29" s="244"/>
      <c r="AV29" s="244"/>
      <c r="AW29" s="244"/>
      <c r="AX29" s="244"/>
      <c r="AY29" s="244"/>
      <c r="AZ29" s="244"/>
      <c r="BA29" s="245"/>
    </row>
    <row r="30" spans="2:54" ht="15" customHeight="1">
      <c r="C30" s="222" t="s">
        <v>51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4"/>
      <c r="Q30" s="225">
        <f>AF16</f>
        <v>0</v>
      </c>
      <c r="R30" s="226"/>
      <c r="S30" s="226"/>
      <c r="T30" s="226"/>
      <c r="U30" s="226"/>
      <c r="V30" s="226"/>
      <c r="W30" s="227"/>
      <c r="X30" s="222" t="s">
        <v>172</v>
      </c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4"/>
      <c r="AL30" s="226"/>
      <c r="AM30" s="226"/>
      <c r="AN30" s="226"/>
      <c r="AO30" s="226"/>
      <c r="AP30" s="226"/>
      <c r="AQ30" s="226"/>
      <c r="AR30" s="227"/>
      <c r="AS30" s="243"/>
      <c r="AT30" s="244"/>
      <c r="AU30" s="244"/>
      <c r="AV30" s="244"/>
      <c r="AW30" s="244"/>
      <c r="AX30" s="244"/>
      <c r="AY30" s="244"/>
      <c r="AZ30" s="244"/>
      <c r="BA30" s="245"/>
    </row>
    <row r="31" spans="2:54" ht="15" customHeight="1">
      <c r="C31" s="222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26"/>
      <c r="R31" s="226"/>
      <c r="S31" s="226"/>
      <c r="T31" s="226"/>
      <c r="U31" s="226"/>
      <c r="V31" s="226"/>
      <c r="W31" s="227"/>
      <c r="X31" s="222" t="s">
        <v>173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4"/>
      <c r="AL31" s="226"/>
      <c r="AM31" s="226"/>
      <c r="AN31" s="226"/>
      <c r="AO31" s="226"/>
      <c r="AP31" s="226"/>
      <c r="AQ31" s="226"/>
      <c r="AR31" s="227"/>
      <c r="AS31" s="243"/>
      <c r="AT31" s="244"/>
      <c r="AU31" s="244"/>
      <c r="AV31" s="244"/>
      <c r="AW31" s="244"/>
      <c r="AX31" s="244"/>
      <c r="AY31" s="244"/>
      <c r="AZ31" s="244"/>
      <c r="BA31" s="245"/>
    </row>
    <row r="32" spans="2:54" ht="15" customHeight="1">
      <c r="C32" s="222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4"/>
      <c r="Q32" s="226"/>
      <c r="R32" s="226"/>
      <c r="S32" s="226"/>
      <c r="T32" s="226"/>
      <c r="U32" s="226"/>
      <c r="V32" s="226"/>
      <c r="W32" s="227"/>
      <c r="X32" s="222" t="s">
        <v>174</v>
      </c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4"/>
      <c r="AL32" s="225">
        <f>X16</f>
        <v>0</v>
      </c>
      <c r="AM32" s="226"/>
      <c r="AN32" s="226"/>
      <c r="AO32" s="226"/>
      <c r="AP32" s="226"/>
      <c r="AQ32" s="226"/>
      <c r="AR32" s="227"/>
      <c r="AS32" s="243"/>
      <c r="AT32" s="244"/>
      <c r="AU32" s="244"/>
      <c r="AV32" s="244"/>
      <c r="AW32" s="244"/>
      <c r="AX32" s="244"/>
      <c r="AY32" s="244"/>
      <c r="AZ32" s="244"/>
      <c r="BA32" s="245"/>
    </row>
    <row r="33" spans="2:53" ht="15" customHeight="1"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31"/>
      <c r="R33" s="231"/>
      <c r="S33" s="231"/>
      <c r="T33" s="231"/>
      <c r="U33" s="231"/>
      <c r="V33" s="231"/>
      <c r="W33" s="232"/>
      <c r="X33" s="228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30"/>
      <c r="AL33" s="231"/>
      <c r="AM33" s="231"/>
      <c r="AN33" s="231"/>
      <c r="AO33" s="231"/>
      <c r="AP33" s="231"/>
      <c r="AQ33" s="231"/>
      <c r="AR33" s="232"/>
      <c r="AS33" s="246"/>
      <c r="AT33" s="247"/>
      <c r="AU33" s="247"/>
      <c r="AV33" s="247"/>
      <c r="AW33" s="247"/>
      <c r="AX33" s="247"/>
      <c r="AY33" s="247"/>
      <c r="AZ33" s="247"/>
      <c r="BA33" s="248"/>
    </row>
    <row r="34" spans="2:53" ht="15" customHeight="1">
      <c r="C34" s="196" t="s">
        <v>175</v>
      </c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8"/>
      <c r="Q34" s="199">
        <f>SUM(Q28:W33)</f>
        <v>0</v>
      </c>
      <c r="R34" s="200"/>
      <c r="S34" s="200"/>
      <c r="T34" s="200"/>
      <c r="U34" s="200"/>
      <c r="V34" s="200"/>
      <c r="W34" s="201"/>
      <c r="X34" s="196" t="s">
        <v>176</v>
      </c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8"/>
      <c r="AL34" s="199">
        <f>SUM(AL29:AR33)</f>
        <v>0</v>
      </c>
      <c r="AM34" s="200"/>
      <c r="AN34" s="200"/>
      <c r="AO34" s="200"/>
      <c r="AP34" s="200"/>
      <c r="AQ34" s="200"/>
      <c r="AR34" s="201"/>
      <c r="AS34" s="200">
        <f>Q34-AL34</f>
        <v>0</v>
      </c>
      <c r="AT34" s="200"/>
      <c r="AU34" s="200"/>
      <c r="AV34" s="200"/>
      <c r="AW34" s="200"/>
      <c r="AX34" s="200"/>
      <c r="AY34" s="200"/>
      <c r="AZ34" s="200"/>
      <c r="BA34" s="201"/>
    </row>
    <row r="35" spans="2:53" s="26" customFormat="1" ht="5.25" customHeight="1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>
      <c r="B36" s="12" t="s">
        <v>177</v>
      </c>
    </row>
    <row r="37" spans="2:53" s="13" customFormat="1" ht="4.5" customHeight="1" thickBot="1">
      <c r="B37" s="12"/>
    </row>
    <row r="38" spans="2:53" ht="15" customHeight="1">
      <c r="C38" s="206" t="s">
        <v>178</v>
      </c>
      <c r="D38" s="73"/>
      <c r="E38" s="73"/>
      <c r="F38" s="73"/>
      <c r="G38" s="73"/>
      <c r="H38" s="73"/>
      <c r="I38" s="73"/>
      <c r="J38" s="74"/>
      <c r="K38" s="215" t="str">
        <f>入力シート!K58&amp;""</f>
        <v/>
      </c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6"/>
    </row>
    <row r="39" spans="2:53" ht="15" customHeight="1" thickBot="1">
      <c r="C39" s="202" t="s">
        <v>179</v>
      </c>
      <c r="D39" s="203"/>
      <c r="E39" s="203"/>
      <c r="F39" s="203"/>
      <c r="G39" s="203"/>
      <c r="H39" s="203"/>
      <c r="I39" s="203"/>
      <c r="J39" s="204"/>
      <c r="K39" s="217" t="str">
        <f>入力シート!K59&amp;""</f>
        <v/>
      </c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8"/>
    </row>
    <row r="40" spans="2:53" ht="15" customHeight="1">
      <c r="C40" s="219"/>
      <c r="D40" s="220"/>
      <c r="E40" s="220"/>
      <c r="F40" s="220"/>
      <c r="G40" s="220"/>
      <c r="H40" s="220"/>
      <c r="I40" s="220"/>
      <c r="J40" s="221"/>
      <c r="K40" s="206" t="s">
        <v>180</v>
      </c>
      <c r="L40" s="73"/>
      <c r="M40" s="73"/>
      <c r="N40" s="73"/>
      <c r="O40" s="73"/>
      <c r="P40" s="73"/>
      <c r="Q40" s="73"/>
      <c r="R40" s="72"/>
      <c r="S40" s="71" t="s">
        <v>71</v>
      </c>
      <c r="T40" s="73"/>
      <c r="U40" s="73"/>
      <c r="V40" s="73"/>
      <c r="W40" s="72"/>
      <c r="X40" s="71" t="s">
        <v>13</v>
      </c>
      <c r="Y40" s="73"/>
      <c r="Z40" s="73"/>
      <c r="AA40" s="73"/>
      <c r="AB40" s="72"/>
      <c r="AC40" s="71" t="s">
        <v>181</v>
      </c>
      <c r="AD40" s="73"/>
      <c r="AE40" s="73"/>
      <c r="AF40" s="73"/>
      <c r="AG40" s="73"/>
      <c r="AH40" s="73"/>
      <c r="AI40" s="73"/>
      <c r="AJ40" s="72"/>
      <c r="AK40" s="71" t="s">
        <v>182</v>
      </c>
      <c r="AL40" s="73"/>
      <c r="AM40" s="73"/>
      <c r="AN40" s="73"/>
      <c r="AO40" s="72"/>
      <c r="AP40" s="71" t="s">
        <v>87</v>
      </c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4"/>
    </row>
    <row r="41" spans="2:53" ht="15" customHeight="1">
      <c r="C41" s="207" t="s">
        <v>183</v>
      </c>
      <c r="D41" s="208"/>
      <c r="E41" s="208"/>
      <c r="F41" s="208"/>
      <c r="G41" s="208"/>
      <c r="H41" s="208"/>
      <c r="I41" s="208"/>
      <c r="J41" s="209"/>
      <c r="K41" s="207" t="str">
        <f>入力シート!K61&amp;""</f>
        <v/>
      </c>
      <c r="L41" s="208"/>
      <c r="M41" s="208"/>
      <c r="N41" s="208"/>
      <c r="O41" s="208"/>
      <c r="P41" s="208"/>
      <c r="Q41" s="208"/>
      <c r="R41" s="210"/>
      <c r="S41" s="211" t="str">
        <f>入力シート!S61&amp;""</f>
        <v/>
      </c>
      <c r="T41" s="208"/>
      <c r="U41" s="208"/>
      <c r="V41" s="208"/>
      <c r="W41" s="210"/>
      <c r="X41" s="211" t="str">
        <f>入力シート!X61&amp;""</f>
        <v/>
      </c>
      <c r="Y41" s="208"/>
      <c r="Z41" s="208"/>
      <c r="AA41" s="208"/>
      <c r="AB41" s="210"/>
      <c r="AC41" s="211" t="str">
        <f>入力シート!AC61&amp;""</f>
        <v/>
      </c>
      <c r="AD41" s="208"/>
      <c r="AE41" s="208"/>
      <c r="AF41" s="208"/>
      <c r="AG41" s="208"/>
      <c r="AH41" s="208"/>
      <c r="AI41" s="208"/>
      <c r="AJ41" s="210"/>
      <c r="AK41" s="211" t="str">
        <f>入力シート!AK61&amp;""</f>
        <v/>
      </c>
      <c r="AL41" s="208"/>
      <c r="AM41" s="208"/>
      <c r="AN41" s="208"/>
      <c r="AO41" s="210"/>
      <c r="AP41" s="152" t="str">
        <f>入力シート!AP61&amp;""</f>
        <v/>
      </c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214"/>
    </row>
    <row r="42" spans="2:53" ht="15" customHeight="1" thickBot="1">
      <c r="C42" s="202" t="s">
        <v>184</v>
      </c>
      <c r="D42" s="203"/>
      <c r="E42" s="203"/>
      <c r="F42" s="203"/>
      <c r="G42" s="203"/>
      <c r="H42" s="203"/>
      <c r="I42" s="203"/>
      <c r="J42" s="204"/>
      <c r="K42" s="202" t="str">
        <f>入力シート!K62&amp;""</f>
        <v/>
      </c>
      <c r="L42" s="203"/>
      <c r="M42" s="203"/>
      <c r="N42" s="203"/>
      <c r="O42" s="203"/>
      <c r="P42" s="203"/>
      <c r="Q42" s="203"/>
      <c r="R42" s="205"/>
      <c r="S42" s="212" t="str">
        <f>入力シート!S62&amp;""</f>
        <v/>
      </c>
      <c r="T42" s="203"/>
      <c r="U42" s="203"/>
      <c r="V42" s="203"/>
      <c r="W42" s="205"/>
      <c r="X42" s="212" t="str">
        <f>入力シート!X62&amp;""</f>
        <v/>
      </c>
      <c r="Y42" s="203"/>
      <c r="Z42" s="203"/>
      <c r="AA42" s="203"/>
      <c r="AB42" s="205"/>
      <c r="AC42" s="212" t="str">
        <f>入力シート!AC62&amp;""</f>
        <v/>
      </c>
      <c r="AD42" s="203"/>
      <c r="AE42" s="203"/>
      <c r="AF42" s="203"/>
      <c r="AG42" s="203"/>
      <c r="AH42" s="203"/>
      <c r="AI42" s="203"/>
      <c r="AJ42" s="205"/>
      <c r="AK42" s="212" t="str">
        <f>入力シート!AK62&amp;""</f>
        <v/>
      </c>
      <c r="AL42" s="203"/>
      <c r="AM42" s="203"/>
      <c r="AN42" s="203"/>
      <c r="AO42" s="205"/>
      <c r="AP42" s="179" t="str">
        <f>入力シート!AP62&amp;""</f>
        <v/>
      </c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13"/>
    </row>
  </sheetData>
  <sheetProtection sheet="1" objects="1" scenarios="1" selectLockedCells="1" selectUnlockedCells="1"/>
  <mergeCells count="155"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Z2" sqref="Z2:AH2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>
      <c r="X3" s="19"/>
      <c r="Y3" s="19"/>
      <c r="Z3" s="372" t="s">
        <v>185</v>
      </c>
      <c r="AA3" s="372"/>
      <c r="AB3" s="372"/>
      <c r="AC3" s="372"/>
      <c r="AD3" s="372"/>
      <c r="AE3" s="372"/>
      <c r="AF3" s="372"/>
      <c r="AG3" s="372"/>
      <c r="AH3" s="372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186" t="s">
        <v>186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>
      <c r="A10" s="16"/>
    </row>
    <row r="11" spans="1:35" ht="18.75" customHeight="1">
      <c r="Q11" s="186" t="s">
        <v>7</v>
      </c>
      <c r="R11" s="186"/>
      <c r="S11" s="186"/>
      <c r="T11" s="186"/>
      <c r="U11" s="368">
        <f>入力シート!F5</f>
        <v>0</v>
      </c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</row>
    <row r="12" spans="1:35" ht="18.75" customHeight="1">
      <c r="A12" s="16"/>
      <c r="Q12" s="186" t="s">
        <v>187</v>
      </c>
      <c r="R12" s="186"/>
      <c r="S12" s="186"/>
      <c r="T12" s="186"/>
      <c r="U12" s="374">
        <f>入力シート!F6</f>
        <v>0</v>
      </c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</row>
    <row r="13" spans="1:35" ht="18.75" customHeight="1">
      <c r="A13" s="16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</row>
    <row r="14" spans="1:35" ht="18.75" customHeight="1">
      <c r="A14" s="16"/>
      <c r="Q14" s="186" t="s">
        <v>188</v>
      </c>
      <c r="R14" s="186"/>
      <c r="S14" s="186"/>
      <c r="T14" s="186"/>
      <c r="U14" s="368">
        <f>入力シート!F7</f>
        <v>0</v>
      </c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73" t="s">
        <v>189</v>
      </c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66" t="s">
        <v>190</v>
      </c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</row>
    <row r="21" spans="1:34" ht="17.25" customHeight="1"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</row>
    <row r="22" spans="1:34" ht="18.75" customHeight="1"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244" t="s">
        <v>191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</row>
    <row r="25" spans="1:34" ht="18.75" customHeight="1">
      <c r="A25" s="16"/>
    </row>
    <row r="26" spans="1:34" ht="18.75" customHeight="1">
      <c r="C26" s="66" t="s">
        <v>192</v>
      </c>
      <c r="D26" s="66"/>
      <c r="E26" s="66"/>
      <c r="F26" s="66"/>
      <c r="G26" s="66"/>
      <c r="H26" s="66"/>
      <c r="I26" s="66"/>
      <c r="J26" s="66"/>
      <c r="K26" s="66"/>
      <c r="L26" s="66"/>
      <c r="M26" s="2"/>
      <c r="N26" s="187" t="s">
        <v>122</v>
      </c>
      <c r="O26" s="187"/>
      <c r="P26" s="187"/>
      <c r="Q26" s="369">
        <f>別紙!X16</f>
        <v>0</v>
      </c>
      <c r="R26" s="369"/>
      <c r="S26" s="369"/>
      <c r="T26" s="369"/>
      <c r="U26" s="369"/>
      <c r="V26" s="369"/>
      <c r="W26" s="369"/>
      <c r="X26" s="369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70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65" t="s">
        <v>10</v>
      </c>
      <c r="O28" s="65"/>
      <c r="P28" s="65"/>
      <c r="Q28" s="66">
        <f>入力シート!AG4</f>
        <v>0</v>
      </c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2"/>
    </row>
    <row r="29" spans="1:34" ht="18.75" customHeight="1">
      <c r="C29" s="66" t="s">
        <v>193</v>
      </c>
      <c r="D29" s="66"/>
      <c r="E29" s="66"/>
      <c r="F29" s="66"/>
      <c r="G29" s="66"/>
      <c r="H29" s="66"/>
      <c r="I29" s="66"/>
      <c r="J29" s="66"/>
      <c r="K29" s="66"/>
      <c r="L29" s="66"/>
      <c r="M29" s="2"/>
      <c r="N29" s="65" t="s">
        <v>194</v>
      </c>
      <c r="O29" s="65"/>
      <c r="P29" s="65"/>
      <c r="Q29" s="66">
        <f>入力シート!AG3</f>
        <v>0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5" t="s">
        <v>10</v>
      </c>
      <c r="O31" s="65"/>
      <c r="P31" s="65"/>
      <c r="Q31" s="368">
        <f>入力シート!AG6</f>
        <v>0</v>
      </c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2"/>
    </row>
    <row r="32" spans="1:34" ht="18.75" customHeight="1">
      <c r="C32" s="66" t="s">
        <v>195</v>
      </c>
      <c r="D32" s="66"/>
      <c r="E32" s="66"/>
      <c r="F32" s="66"/>
      <c r="G32" s="66"/>
      <c r="H32" s="66"/>
      <c r="I32" s="66"/>
      <c r="J32" s="66"/>
      <c r="K32" s="66"/>
      <c r="L32" s="66"/>
      <c r="M32" s="2"/>
      <c r="N32" s="65" t="s">
        <v>196</v>
      </c>
      <c r="O32" s="65"/>
      <c r="P32" s="65"/>
      <c r="Q32" s="368">
        <f>入力シート!AG5</f>
        <v>0</v>
      </c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66" t="s">
        <v>197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>
        <f>入力シート!AG7</f>
        <v>0</v>
      </c>
      <c r="S34" s="66"/>
      <c r="T34" s="66"/>
      <c r="U34" s="66"/>
      <c r="V34" s="66"/>
      <c r="W34" s="66"/>
      <c r="X34" s="66"/>
      <c r="Y34" s="66"/>
      <c r="Z34" s="66">
        <f>入力シート!AG8</f>
        <v>0</v>
      </c>
      <c r="AA34" s="66"/>
      <c r="AB34" s="66"/>
      <c r="AC34" s="66"/>
      <c r="AD34" s="66"/>
      <c r="AE34" s="66"/>
      <c r="AF34" s="66"/>
      <c r="AG34" s="66"/>
      <c r="AH34" s="66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66" t="s">
        <v>198</v>
      </c>
      <c r="D36" s="66"/>
      <c r="E36" s="66"/>
      <c r="F36" s="66"/>
      <c r="G36" s="66"/>
      <c r="H36" s="66"/>
      <c r="I36" s="66"/>
      <c r="J36" s="66"/>
      <c r="K36" s="66"/>
      <c r="L36" s="66"/>
      <c r="M36" s="2"/>
      <c r="N36" s="2"/>
      <c r="O36" s="2"/>
      <c r="P36" s="2"/>
      <c r="Q36" s="65">
        <f>入力シート!AG9</f>
        <v>0</v>
      </c>
      <c r="R36" s="65"/>
      <c r="S36" s="65"/>
      <c r="T36" s="65"/>
      <c r="U36" s="6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66" t="s">
        <v>199</v>
      </c>
      <c r="D38" s="66"/>
      <c r="E38" s="66"/>
      <c r="F38" s="66"/>
      <c r="G38" s="66"/>
      <c r="H38" s="66"/>
      <c r="I38" s="66"/>
      <c r="J38" s="66"/>
      <c r="K38" s="66"/>
      <c r="L38" s="66"/>
      <c r="M38" s="2"/>
      <c r="N38" s="2"/>
      <c r="O38" s="2"/>
      <c r="P38" s="2"/>
      <c r="Q38" s="66">
        <f>入力シート!AG10</f>
        <v>0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65" t="s">
        <v>200</v>
      </c>
      <c r="M40" s="365"/>
      <c r="N40" s="365"/>
      <c r="O40" s="365"/>
      <c r="P40" s="365"/>
      <c r="Q40" s="367">
        <f>入力シート!G65</f>
        <v>0</v>
      </c>
      <c r="R40" s="367"/>
      <c r="S40" s="367"/>
      <c r="T40" s="367"/>
      <c r="U40" s="367"/>
      <c r="V40" s="367"/>
      <c r="W40" s="367"/>
      <c r="X40" s="365" t="s">
        <v>104</v>
      </c>
      <c r="Y40" s="365"/>
      <c r="Z40" s="365"/>
      <c r="AA40" s="365"/>
      <c r="AB40" s="367">
        <f>入力シート!R65</f>
        <v>0</v>
      </c>
      <c r="AC40" s="367"/>
      <c r="AD40" s="367"/>
      <c r="AE40" s="367"/>
      <c r="AF40" s="367"/>
      <c r="AG40" s="367"/>
      <c r="AH40" s="367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63" t="s">
        <v>106</v>
      </c>
      <c r="N41" s="363"/>
      <c r="O41" s="363"/>
      <c r="P41" s="363"/>
      <c r="Q41" s="364">
        <f>入力シート!G66</f>
        <v>0</v>
      </c>
      <c r="R41" s="364"/>
      <c r="S41" s="364"/>
      <c r="T41" s="364"/>
      <c r="U41" s="364"/>
      <c r="V41" s="364"/>
      <c r="W41" s="364"/>
      <c r="X41" s="365" t="s">
        <v>104</v>
      </c>
      <c r="Y41" s="365"/>
      <c r="Z41" s="365"/>
      <c r="AA41" s="365"/>
      <c r="AB41" s="364">
        <f>入力シート!R66</f>
        <v>0</v>
      </c>
      <c r="AC41" s="364"/>
      <c r="AD41" s="364"/>
      <c r="AE41" s="364"/>
      <c r="AF41" s="364"/>
      <c r="AG41" s="364"/>
      <c r="AH41" s="36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2013-05-08T02:57:49Z</dcterms:created>
  <dcterms:modified xsi:type="dcterms:W3CDTF">2024-05-17T02:33:37Z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