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0527_受入旅費修正\参加\自動車\"/>
    </mc:Choice>
  </mc:AlternateContent>
  <xr:revisionPtr revIDLastSave="3" documentId="13_ncr:1_{6E8ADB67-49E9-4433-94CB-77F2A1F4EC7D}" xr6:coauthVersionLast="47" xr6:coauthVersionMax="47" xr10:uidLastSave="{0DBEBB90-143D-4D89-8AD2-410FE9CF3CB4}"/>
  <bookViews>
    <workbookView xWindow="0" yWindow="0" windowWidth="28800" windowHeight="11385" tabRatio="652" xr2:uid="{00000000-000D-0000-FFFF-FFFF00000000}"/>
  </bookViews>
  <sheets>
    <sheet name="＜見本＞計画書" sheetId="14" r:id="rId1"/>
    <sheet name="＜見本＞旅行行程表及び旅費積算書" sheetId="15" r:id="rId2"/>
    <sheet name="計画書" sheetId="4" r:id="rId3"/>
    <sheet name="A" sheetId="10" r:id="rId4"/>
    <sheet name="B" sheetId="16" r:id="rId5"/>
    <sheet name="C" sheetId="17" r:id="rId6"/>
    <sheet name="(参考)宿泊料等" sheetId="2" r:id="rId7"/>
  </sheets>
  <definedNames>
    <definedName name="_xlnm.Print_Area" localSheetId="0">'＜見本＞計画書'!$A$1:$AI$41</definedName>
    <definedName name="_xlnm.Print_Area" localSheetId="1">'＜見本＞旅行行程表及び旅費積算書'!$A$1:$Q$25</definedName>
    <definedName name="_xlnm.Print_Area" localSheetId="3">A!$A$1:$Q$49</definedName>
    <definedName name="_xlnm.Print_Area" localSheetId="4">B!$A$1:$Q$49</definedName>
    <definedName name="_xlnm.Print_Area" localSheetId="5">'C'!$A$1:$Q$49</definedName>
    <definedName name="_xlnm.Print_Area" localSheetId="2">計画書!$A$1:$AI$41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4" l="1"/>
  <c r="W11" i="14"/>
  <c r="W12" i="4" l="1"/>
  <c r="W11" i="4"/>
  <c r="Q18" i="17" l="1"/>
  <c r="L18" i="17"/>
  <c r="O18" i="17" s="1"/>
  <c r="P18" i="17" s="1"/>
  <c r="Q17" i="17"/>
  <c r="L17" i="17"/>
  <c r="O17" i="17" s="1"/>
  <c r="P17" i="17" s="1"/>
  <c r="Q16" i="17"/>
  <c r="L16" i="17"/>
  <c r="O16" i="17" s="1"/>
  <c r="P16" i="17" s="1"/>
  <c r="Q15" i="17"/>
  <c r="L15" i="17"/>
  <c r="O15" i="17" s="1"/>
  <c r="P15" i="17" s="1"/>
  <c r="Q14" i="17"/>
  <c r="L14" i="17"/>
  <c r="O14" i="17" s="1"/>
  <c r="P14" i="17" s="1"/>
  <c r="Q18" i="16"/>
  <c r="L18" i="16"/>
  <c r="O18" i="16" s="1"/>
  <c r="P18" i="16" s="1"/>
  <c r="Q17" i="16"/>
  <c r="L17" i="16"/>
  <c r="O17" i="16" s="1"/>
  <c r="P17" i="16" s="1"/>
  <c r="Q16" i="16"/>
  <c r="L16" i="16"/>
  <c r="O16" i="16" s="1"/>
  <c r="P16" i="16" s="1"/>
  <c r="Q15" i="16"/>
  <c r="L15" i="16"/>
  <c r="O15" i="16" s="1"/>
  <c r="P15" i="16" s="1"/>
  <c r="Q14" i="16"/>
  <c r="L14" i="16"/>
  <c r="O14" i="16" s="1"/>
  <c r="P14" i="16" s="1"/>
  <c r="Q18" i="10"/>
  <c r="L18" i="10"/>
  <c r="O18" i="10" s="1"/>
  <c r="P18" i="10" s="1"/>
  <c r="Q17" i="10"/>
  <c r="L17" i="10"/>
  <c r="O17" i="10" s="1"/>
  <c r="P17" i="10" s="1"/>
  <c r="Q16" i="10"/>
  <c r="L16" i="10"/>
  <c r="O16" i="10" s="1"/>
  <c r="P16" i="10" s="1"/>
  <c r="Q15" i="10"/>
  <c r="L15" i="10"/>
  <c r="O15" i="10" s="1"/>
  <c r="P15" i="10" s="1"/>
  <c r="Q14" i="10"/>
  <c r="L14" i="10"/>
  <c r="O14" i="10" s="1"/>
  <c r="P14" i="10" s="1"/>
  <c r="B5" i="17"/>
  <c r="B4" i="10"/>
  <c r="B4" i="16"/>
  <c r="B4" i="17"/>
  <c r="B5" i="16"/>
  <c r="N20" i="17"/>
  <c r="M20" i="17"/>
  <c r="J20" i="17"/>
  <c r="M4" i="17" s="1"/>
  <c r="Q19" i="17"/>
  <c r="L19" i="17"/>
  <c r="O19" i="17" s="1"/>
  <c r="P19" i="17" s="1"/>
  <c r="Q13" i="17"/>
  <c r="L13" i="17"/>
  <c r="O13" i="17" s="1"/>
  <c r="P13" i="17" s="1"/>
  <c r="Q12" i="17"/>
  <c r="L12" i="17"/>
  <c r="O12" i="17" s="1"/>
  <c r="P12" i="17" s="1"/>
  <c r="Q11" i="17"/>
  <c r="L11" i="17"/>
  <c r="O11" i="17" s="1"/>
  <c r="P11" i="17" s="1"/>
  <c r="Q10" i="17"/>
  <c r="L10" i="17"/>
  <c r="O10" i="17" s="1"/>
  <c r="P10" i="17" s="1"/>
  <c r="Q9" i="17"/>
  <c r="L9" i="17"/>
  <c r="O9" i="17" s="1"/>
  <c r="P9" i="17" s="1"/>
  <c r="Q8" i="17"/>
  <c r="L8" i="17"/>
  <c r="N20" i="16"/>
  <c r="M20" i="16"/>
  <c r="J20" i="16"/>
  <c r="M4" i="16" s="1"/>
  <c r="Q19" i="16"/>
  <c r="L19" i="16"/>
  <c r="O19" i="16" s="1"/>
  <c r="P19" i="16" s="1"/>
  <c r="Q13" i="16"/>
  <c r="L13" i="16"/>
  <c r="O13" i="16" s="1"/>
  <c r="P13" i="16" s="1"/>
  <c r="Q12" i="16"/>
  <c r="L12" i="16"/>
  <c r="O12" i="16" s="1"/>
  <c r="P12" i="16" s="1"/>
  <c r="Q11" i="16"/>
  <c r="L11" i="16"/>
  <c r="O11" i="16" s="1"/>
  <c r="P11" i="16" s="1"/>
  <c r="Q10" i="16"/>
  <c r="L10" i="16"/>
  <c r="O10" i="16" s="1"/>
  <c r="P10" i="16" s="1"/>
  <c r="Q9" i="16"/>
  <c r="L9" i="16"/>
  <c r="O9" i="16" s="1"/>
  <c r="P9" i="16" s="1"/>
  <c r="Q8" i="16"/>
  <c r="L8" i="16"/>
  <c r="N11" i="15"/>
  <c r="M11" i="15"/>
  <c r="J11" i="15"/>
  <c r="M4" i="15" s="1"/>
  <c r="Q10" i="15"/>
  <c r="L10" i="15"/>
  <c r="O10" i="15" s="1"/>
  <c r="P10" i="15" s="1"/>
  <c r="Q9" i="15"/>
  <c r="L9" i="15"/>
  <c r="O9" i="15" s="1"/>
  <c r="Q8" i="15"/>
  <c r="L8" i="15"/>
  <c r="B5" i="15"/>
  <c r="B4" i="15"/>
  <c r="AE35" i="14"/>
  <c r="B5" i="10"/>
  <c r="Q20" i="16" l="1"/>
  <c r="P9" i="15"/>
  <c r="Q11" i="15"/>
  <c r="L11" i="15"/>
  <c r="Q20" i="17"/>
  <c r="L20" i="17"/>
  <c r="L20" i="16"/>
  <c r="L22" i="17"/>
  <c r="P4" i="17"/>
  <c r="O8" i="17"/>
  <c r="P8" i="17" s="1"/>
  <c r="L22" i="16"/>
  <c r="P4" i="16"/>
  <c r="O8" i="16"/>
  <c r="P8" i="16" s="1"/>
  <c r="L13" i="15"/>
  <c r="M36" i="14" s="1"/>
  <c r="J34" i="14" s="1"/>
  <c r="P4" i="15"/>
  <c r="O8" i="15"/>
  <c r="J20" i="10"/>
  <c r="O20" i="17" l="1"/>
  <c r="P20" i="17"/>
  <c r="P22" i="17" s="1"/>
  <c r="P23" i="17" s="1"/>
  <c r="O20" i="16"/>
  <c r="P20" i="16"/>
  <c r="P22" i="16" s="1"/>
  <c r="P23" i="16" s="1"/>
  <c r="P8" i="15"/>
  <c r="P11" i="15" s="1"/>
  <c r="P13" i="15" s="1"/>
  <c r="O11" i="15"/>
  <c r="P14" i="15" l="1"/>
  <c r="V36" i="14"/>
  <c r="V34" i="14" s="1"/>
  <c r="AE36" i="14" l="1"/>
  <c r="AE34" i="14" s="1"/>
  <c r="N20" i="10" l="1"/>
  <c r="M20" i="10"/>
  <c r="M4" i="10"/>
  <c r="Q19" i="10"/>
  <c r="L19" i="10"/>
  <c r="O19" i="10" s="1"/>
  <c r="P19" i="10" s="1"/>
  <c r="Q13" i="10"/>
  <c r="L13" i="10"/>
  <c r="O13" i="10" s="1"/>
  <c r="P13" i="10" s="1"/>
  <c r="Q12" i="10"/>
  <c r="L12" i="10"/>
  <c r="O12" i="10" s="1"/>
  <c r="P12" i="10" s="1"/>
  <c r="Q11" i="10"/>
  <c r="L11" i="10"/>
  <c r="O11" i="10" s="1"/>
  <c r="P11" i="10" s="1"/>
  <c r="Q10" i="10"/>
  <c r="L10" i="10"/>
  <c r="O10" i="10" s="1"/>
  <c r="P10" i="10" s="1"/>
  <c r="Q9" i="10"/>
  <c r="L9" i="10"/>
  <c r="O9" i="10" s="1"/>
  <c r="P9" i="10" s="1"/>
  <c r="Q8" i="10"/>
  <c r="Q20" i="10" s="1"/>
  <c r="L8" i="10"/>
  <c r="L22" i="10" l="1"/>
  <c r="M36" i="4" s="1"/>
  <c r="J34" i="4" s="1"/>
  <c r="L20" i="10"/>
  <c r="P4" i="10"/>
  <c r="O8" i="10"/>
  <c r="P8" i="10" s="1"/>
  <c r="O20" i="10" l="1"/>
  <c r="P20" i="10"/>
  <c r="P22" i="10" l="1"/>
  <c r="P23" i="10" l="1"/>
  <c r="V36" i="4"/>
  <c r="V34" i="4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AE35" i="4"/>
  <c r="AE36" i="4" l="1"/>
  <c r="AE34" i="4" s="1"/>
</calcChain>
</file>

<file path=xl/sharedStrings.xml><?xml version="1.0" encoding="utf-8"?>
<sst xmlns="http://schemas.openxmlformats.org/spreadsheetml/2006/main" count="407" uniqueCount="146">
  <si>
    <t>公募要領２.（４）⑥に規定する補助金の交付に関して参考となる書類</t>
    <phoneticPr fontId="4"/>
  </si>
  <si>
    <t>研修等参加計画書&lt;補助対象事業者所有の自家用車を使用する場合&gt;</t>
    <rPh sb="5" eb="8">
      <t>ケイカクショ</t>
    </rPh>
    <phoneticPr fontId="4"/>
  </si>
  <si>
    <t>社会福祉法人国交会　自動車苑</t>
  </si>
  <si>
    <t>理事長　国土　太郎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</si>
  <si>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</si>
  <si>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</si>
  <si>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</si>
  <si>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</si>
  <si>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</si>
  <si>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</si>
  <si>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</si>
  <si>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</si>
  <si>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</si>
  <si>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</si>
  <si>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</si>
  <si>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東北療護センター</t>
    <rPh sb="0" eb="4">
      <t>トウホクリョウゴ</t>
    </rPh>
    <phoneticPr fontId="6"/>
  </si>
  <si>
    <t>（住　　　所）</t>
    <rPh sb="1" eb="2">
      <t>ジュウ</t>
    </rPh>
    <rPh sb="5" eb="6">
      <t>ジョ</t>
    </rPh>
    <phoneticPr fontId="5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</si>
  <si>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6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</si>
  <si>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</si>
  <si>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</si>
  <si>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</si>
  <si>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</si>
  <si>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</si>
  <si>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</si>
  <si>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</si>
  <si>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</si>
  <si>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</si>
  <si>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</si>
  <si>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⑤研修、講演会等の内容：</t>
    <phoneticPr fontId="5"/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</si>
  <si>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5"/>
  </si>
  <si>
    <t>⑥参加する研修等に期待される重度後遺障害者の受入促進の効果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1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</si>
  <si>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</si>
  <si>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研修、講演会等の旅行行程</t>
    <phoneticPr fontId="4"/>
  </si>
  <si>
    <t>別紙「旅行行程表及び旅費積算書」のとおり</t>
    <rPh sb="0" eb="2">
      <t>ベッシ</t>
    </rPh>
    <phoneticPr fontId="4"/>
  </si>
  <si>
    <t>研修、講演会等の参加に要する経費</t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</si>
  <si>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</si>
  <si>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</si>
  <si>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</si>
  <si>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</si>
  <si>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</si>
  <si>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</si>
  <si>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</si>
  <si>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</si>
  <si>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※旅費の積算方法は、別紙「旅行行程表及び旅費積算書」のとおり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</si>
  <si>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</si>
  <si>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参加する研修、講演会等の旅行行程が複数ある場合には、原則として、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</si>
  <si>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旅行行程表及び旅費積算書&lt;補助対象事業者所有の自家用車を使用する場合&gt;</t>
    <rPh sb="0" eb="2">
      <t>リョコウ</t>
    </rPh>
    <rPh sb="2" eb="5">
      <t>コウテイヒョウ</t>
    </rPh>
    <rPh sb="5" eb="6">
      <t>オヨ</t>
    </rPh>
    <rPh sb="7" eb="9">
      <t>リョヒ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</si>
  <si>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0">
      <t>ジギョウ</t>
    </rPh>
    <rPh sb="10" eb="11">
      <t>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</si>
  <si>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</si>
  <si>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</si>
  <si>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</si>
  <si>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</si>
  <si>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</si>
  <si>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</si>
  <si>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</si>
  <si>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</si>
  <si>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</si>
  <si>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</si>
  <si>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</si>
  <si>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</si>
  <si>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</si>
  <si>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</si>
  <si>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</si>
  <si>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</si>
  <si>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日数</t>
    <rPh sb="0" eb="2">
      <t>ニッスウ</t>
    </rPh>
    <phoneticPr fontId="4"/>
  </si>
  <si>
    <t>定額</t>
    <rPh sb="0" eb="2">
      <t>テイガク</t>
    </rPh>
    <phoneticPr fontId="4"/>
  </si>
  <si>
    <t>実費</t>
    <rPh sb="0" eb="2">
      <t>ジッピ</t>
    </rPh>
    <phoneticPr fontId="4"/>
  </si>
  <si>
    <t>km</t>
    <phoneticPr fontId="4"/>
  </si>
  <si>
    <t>夜</t>
    <rPh sb="0" eb="1">
      <t>ヨル</t>
    </rPh>
    <phoneticPr fontId="4"/>
  </si>
  <si>
    <t>円</t>
    <rPh sb="0" eb="1">
      <t>エン</t>
    </rPh>
    <phoneticPr fontId="4"/>
  </si>
  <si>
    <t>～</t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</si>
  <si>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</si>
  <si>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</si>
  <si>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</si>
  <si>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</si>
  <si>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有</t>
  </si>
  <si>
    <t>東北療護センター</t>
  </si>
  <si>
    <t>〇〇ホテル</t>
  </si>
  <si>
    <t>〇〇市○○町1-2-3</t>
    <rPh sb="2" eb="3">
      <t>シ</t>
    </rPh>
    <rPh sb="5" eb="6">
      <t>チョウ</t>
    </rPh>
    <phoneticPr fontId="4"/>
  </si>
  <si>
    <t>その他</t>
    <rPh sb="2" eb="3">
      <t>タ</t>
    </rPh>
    <phoneticPr fontId="4"/>
  </si>
  <si>
    <t>無</t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</si>
  <si>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</si>
  <si>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</si>
  <si>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補助対象経費</t>
    <phoneticPr fontId="4"/>
  </si>
  <si>
    <t>補助金申請額</t>
    <phoneticPr fontId="4"/>
  </si>
  <si>
    <t>自己負担額</t>
    <phoneticPr fontId="4"/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</si>
  <si>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</si>
  <si>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phoneticPr fontId="4"/>
  </si>
  <si>
    <t>（注）当該様式内に必要事項が記入しきれない場合には、適宜、別の用紙を用いて作成すること。</t>
    <phoneticPr fontId="4"/>
  </si>
  <si>
    <t>研修等参加計画書&lt;補助対象事業者所有の自家用車を使用する場合&gt;</t>
    <rPh sb="3" eb="5">
      <t>サンカ</t>
    </rPh>
    <rPh sb="5" eb="8">
      <t>ケイカクショ</t>
    </rPh>
    <phoneticPr fontId="4"/>
  </si>
  <si>
    <t>１．</t>
    <phoneticPr fontId="4"/>
  </si>
  <si>
    <t>⑥参加する研修等に期待される重度後遺障害者の受入促進の効果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4"/>
  </si>
  <si>
    <t>２．</t>
    <phoneticPr fontId="4"/>
  </si>
  <si>
    <t>３．</t>
    <phoneticPr fontId="4"/>
  </si>
  <si>
    <r>
      <t xml:space="preserve">補助金申請額
</t>
    </r>
    <r>
      <rPr>
        <sz val="8"/>
        <color theme="1"/>
        <rFont val="游ゴシック"/>
        <family val="3"/>
        <charset val="128"/>
      </rPr>
      <t>（国家公務員等の旅費に関する法律積算額）</t>
    </r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</si>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</sst>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[Red]#,##0"/>
    <numFmt numFmtId="177" formatCode="#,##0&quot;円&quot;"/>
    <numFmt numFmtId="178" formatCode="gggyy&quot;年&quot;m&quot;月&quot;d&quot;日&quot;"/>
    <numFmt numFmtId="179" formatCode="ggge&quot;年&quot;m&quot;月&quot;d&quot;日&quot;\(aaa\)"/>
    <numFmt numFmtId="180" formatCode="0.0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</cellStyleXfs>
  <cellXfs count="181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right" vertical="top" shrinkToFit="1"/>
    </xf>
    <xf numFmtId="0" fontId="10" fillId="0" borderId="32" xfId="0" applyFont="1" applyBorder="1" applyAlignment="1">
      <alignment horizontal="right" vertical="top" wrapText="1" shrinkToFit="1"/>
    </xf>
    <xf numFmtId="0" fontId="10" fillId="0" borderId="25" xfId="0" applyFont="1" applyBorder="1" applyAlignment="1">
      <alignment horizontal="right" vertical="top" shrinkToFit="1"/>
    </xf>
    <xf numFmtId="0" fontId="10" fillId="0" borderId="25" xfId="0" applyFont="1" applyBorder="1" applyAlignment="1">
      <alignment horizontal="right" vertical="top" wrapText="1" shrinkToFit="1"/>
    </xf>
    <xf numFmtId="0" fontId="10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 wrapText="1" shrinkToFit="1"/>
    </xf>
    <xf numFmtId="0" fontId="10" fillId="0" borderId="21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center" shrinkToFit="1"/>
    </xf>
    <xf numFmtId="0" fontId="9" fillId="0" borderId="0" xfId="0" applyFont="1" applyAlignment="1">
      <alignment horizontal="right" vertical="top"/>
    </xf>
    <xf numFmtId="0" fontId="10" fillId="0" borderId="2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38" fontId="11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9" fontId="9" fillId="0" borderId="0" xfId="6" applyNumberFormat="1" applyFont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justify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justify" vertical="center"/>
    </xf>
    <xf numFmtId="0" fontId="10" fillId="0" borderId="0" xfId="6" applyFont="1">
      <alignment vertical="center"/>
    </xf>
    <xf numFmtId="0" fontId="9" fillId="0" borderId="0" xfId="6" quotePrefix="1" applyFont="1">
      <alignment vertical="center"/>
    </xf>
    <xf numFmtId="0" fontId="9" fillId="0" borderId="0" xfId="6" applyFont="1" applyAlignment="1">
      <alignment vertical="center" shrinkToFit="1"/>
    </xf>
    <xf numFmtId="0" fontId="9" fillId="0" borderId="0" xfId="6" applyFont="1" applyAlignment="1">
      <alignment vertical="top" wrapText="1"/>
    </xf>
    <xf numFmtId="0" fontId="9" fillId="0" borderId="0" xfId="6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38" fontId="8" fillId="0" borderId="3" xfId="1" applyFont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0" xfId="6" applyFont="1" applyAlignment="1">
      <alignment horizontal="left" vertical="top" wrapText="1"/>
    </xf>
    <xf numFmtId="176" fontId="10" fillId="2" borderId="26" xfId="1" applyNumberFormat="1" applyFont="1" applyFill="1" applyBorder="1" applyAlignment="1">
      <alignment vertical="center" shrinkToFit="1"/>
    </xf>
    <xf numFmtId="176" fontId="10" fillId="2" borderId="2" xfId="1" applyNumberFormat="1" applyFont="1" applyFill="1" applyBorder="1" applyAlignment="1">
      <alignment vertical="center" shrinkToFit="1"/>
    </xf>
    <xf numFmtId="176" fontId="10" fillId="2" borderId="22" xfId="1" applyNumberFormat="1" applyFont="1" applyFill="1" applyBorder="1" applyAlignment="1">
      <alignment vertical="center" shrinkToFit="1"/>
    </xf>
    <xf numFmtId="176" fontId="10" fillId="2" borderId="38" xfId="1" applyNumberFormat="1" applyFont="1" applyFill="1" applyBorder="1" applyAlignment="1">
      <alignment vertical="center" shrinkToFit="1"/>
    </xf>
    <xf numFmtId="176" fontId="10" fillId="2" borderId="14" xfId="1" applyNumberFormat="1" applyFont="1" applyFill="1" applyBorder="1" applyAlignment="1">
      <alignment vertical="center" shrinkToFit="1"/>
    </xf>
    <xf numFmtId="176" fontId="10" fillId="2" borderId="35" xfId="1" applyNumberFormat="1" applyFont="1" applyFill="1" applyBorder="1" applyAlignment="1">
      <alignment vertical="center" shrinkToFit="1"/>
    </xf>
    <xf numFmtId="176" fontId="10" fillId="2" borderId="30" xfId="1" applyNumberFormat="1" applyFont="1" applyFill="1" applyBorder="1" applyAlignment="1">
      <alignment vertical="center" shrinkToFit="1"/>
    </xf>
    <xf numFmtId="176" fontId="10" fillId="2" borderId="31" xfId="1" applyNumberFormat="1" applyFont="1" applyFill="1" applyBorder="1" applyAlignment="1">
      <alignment vertical="center" shrinkToFit="1"/>
    </xf>
    <xf numFmtId="176" fontId="10" fillId="2" borderId="17" xfId="1" applyNumberFormat="1" applyFont="1" applyFill="1" applyBorder="1" applyAlignment="1">
      <alignment vertical="center" shrinkToFit="1"/>
    </xf>
    <xf numFmtId="176" fontId="10" fillId="2" borderId="24" xfId="1" applyNumberFormat="1" applyFont="1" applyFill="1" applyBorder="1" applyAlignment="1">
      <alignment vertical="center" shrinkToFit="1"/>
    </xf>
    <xf numFmtId="176" fontId="10" fillId="2" borderId="14" xfId="0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14" fontId="10" fillId="0" borderId="26" xfId="0" applyNumberFormat="1" applyFont="1" applyBorder="1" applyAlignment="1">
      <alignment horizontal="center" vertical="center" shrinkToFit="1"/>
    </xf>
    <xf numFmtId="20" fontId="10" fillId="0" borderId="27" xfId="0" applyNumberFormat="1" applyFont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14" fontId="10" fillId="0" borderId="2" xfId="0" applyNumberFormat="1" applyFont="1" applyBorder="1" applyAlignment="1">
      <alignment horizontal="center" vertical="center" shrinkToFit="1"/>
    </xf>
    <xf numFmtId="20" fontId="10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justify" vertical="center" wrapText="1"/>
    </xf>
    <xf numFmtId="0" fontId="10" fillId="0" borderId="29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justify" vertical="center" wrapText="1"/>
    </xf>
    <xf numFmtId="180" fontId="10" fillId="0" borderId="3" xfId="0" applyNumberFormat="1" applyFont="1" applyBorder="1" applyAlignment="1">
      <alignment horizontal="right" vertical="center" shrinkToFi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vertical="center" shrinkToFit="1"/>
    </xf>
    <xf numFmtId="176" fontId="10" fillId="0" borderId="31" xfId="1" applyNumberFormat="1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vertical="center" shrinkToFit="1"/>
    </xf>
    <xf numFmtId="176" fontId="10" fillId="0" borderId="17" xfId="1" applyNumberFormat="1" applyFont="1" applyFill="1" applyBorder="1" applyAlignment="1">
      <alignment vertical="center" shrinkToFit="1"/>
    </xf>
    <xf numFmtId="14" fontId="10" fillId="0" borderId="26" xfId="0" applyNumberFormat="1" applyFont="1" applyBorder="1" applyAlignment="1" applyProtection="1">
      <alignment horizontal="center" vertical="center" shrinkToFit="1"/>
      <protection locked="0"/>
    </xf>
    <xf numFmtId="20" fontId="10" fillId="0" borderId="27" xfId="0" applyNumberFormat="1" applyFont="1" applyBorder="1" applyAlignment="1" applyProtection="1">
      <alignment horizontal="center" vertical="center" shrinkToFit="1"/>
      <protection locked="0"/>
    </xf>
    <xf numFmtId="20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justify" vertical="center" wrapText="1"/>
      <protection locked="0"/>
    </xf>
    <xf numFmtId="0" fontId="10" fillId="0" borderId="29" xfId="0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20" fontId="10" fillId="0" borderId="9" xfId="0" applyNumberFormat="1" applyFont="1" applyBorder="1" applyAlignment="1" applyProtection="1">
      <alignment horizontal="center" vertical="center" shrinkToFit="1"/>
      <protection locked="0"/>
    </xf>
    <xf numFmtId="20" fontId="10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180" fontId="10" fillId="0" borderId="3" xfId="0" applyNumberFormat="1" applyFont="1" applyBorder="1" applyAlignment="1" applyProtection="1">
      <alignment horizontal="right" vertical="center" shrinkToFit="1"/>
      <protection locked="0"/>
    </xf>
    <xf numFmtId="14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right" vertical="center" shrinkToFit="1"/>
      <protection locked="0"/>
    </xf>
    <xf numFmtId="176" fontId="10" fillId="0" borderId="29" xfId="1" applyNumberFormat="1" applyFont="1" applyFill="1" applyBorder="1" applyAlignment="1" applyProtection="1">
      <alignment vertical="center" shrinkToFit="1"/>
      <protection locked="0"/>
    </xf>
    <xf numFmtId="176" fontId="10" fillId="0" borderId="31" xfId="1" applyNumberFormat="1" applyFont="1" applyFill="1" applyBorder="1" applyAlignment="1" applyProtection="1">
      <alignment vertical="center" shrinkToFit="1"/>
      <protection locked="0"/>
    </xf>
    <xf numFmtId="176" fontId="10" fillId="0" borderId="3" xfId="1" applyNumberFormat="1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vertical="center" shrinkToFit="1"/>
      <protection locked="0"/>
    </xf>
    <xf numFmtId="176" fontId="10" fillId="0" borderId="23" xfId="1" applyNumberFormat="1" applyFont="1" applyFill="1" applyBorder="1" applyAlignment="1" applyProtection="1">
      <alignment vertical="center" shrinkToFit="1"/>
      <protection locked="0"/>
    </xf>
    <xf numFmtId="176" fontId="10" fillId="0" borderId="24" xfId="1" applyNumberFormat="1" applyFont="1" applyFill="1" applyBorder="1" applyAlignment="1" applyProtection="1">
      <alignment vertical="center" shrinkToFit="1"/>
      <protection locked="0"/>
    </xf>
    <xf numFmtId="0" fontId="9" fillId="0" borderId="0" xfId="6" applyFont="1" applyProtection="1">
      <alignment vertical="center"/>
      <protection locked="0"/>
    </xf>
    <xf numFmtId="20" fontId="10" fillId="0" borderId="29" xfId="0" applyNumberFormat="1" applyFont="1" applyBorder="1" applyAlignment="1" applyProtection="1">
      <alignment horizontal="justify" vertical="center" wrapText="1"/>
      <protection locked="0"/>
    </xf>
    <xf numFmtId="0" fontId="9" fillId="0" borderId="0" xfId="7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6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6" applyFont="1" applyAlignment="1">
      <alignment horizontal="left" vertical="center"/>
    </xf>
    <xf numFmtId="178" fontId="9" fillId="0" borderId="0" xfId="6" applyNumberFormat="1" applyFont="1" applyAlignment="1">
      <alignment horizontal="center" vertical="center"/>
    </xf>
    <xf numFmtId="0" fontId="9" fillId="0" borderId="0" xfId="6" applyFont="1" applyAlignment="1">
      <alignment horizontal="left" vertical="center" shrinkToFit="1"/>
    </xf>
    <xf numFmtId="179" fontId="9" fillId="0" borderId="0" xfId="6" applyNumberFormat="1" applyFont="1" applyAlignment="1">
      <alignment horizontal="center" vertical="center"/>
    </xf>
    <xf numFmtId="20" fontId="9" fillId="0" borderId="0" xfId="6" applyNumberFormat="1" applyFont="1" applyAlignment="1">
      <alignment horizontal="center" vertical="center"/>
    </xf>
    <xf numFmtId="0" fontId="9" fillId="0" borderId="36" xfId="6" applyFont="1" applyBorder="1" applyAlignment="1">
      <alignment horizontal="left" vertical="center"/>
    </xf>
    <xf numFmtId="0" fontId="9" fillId="0" borderId="36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 shrinkToFit="1"/>
    </xf>
    <xf numFmtId="0" fontId="9" fillId="0" borderId="37" xfId="6" applyFont="1" applyBorder="1" applyAlignment="1">
      <alignment horizontal="center" vertical="center"/>
    </xf>
    <xf numFmtId="0" fontId="9" fillId="0" borderId="37" xfId="6" applyFont="1" applyBorder="1" applyAlignment="1">
      <alignment horizontal="center" vertical="center" shrinkToFit="1"/>
    </xf>
    <xf numFmtId="0" fontId="9" fillId="0" borderId="37" xfId="6" applyFont="1" applyBorder="1" applyAlignment="1">
      <alignment horizontal="left" vertical="center"/>
    </xf>
    <xf numFmtId="0" fontId="9" fillId="0" borderId="0" xfId="6" applyFont="1" applyAlignment="1">
      <alignment horizontal="justify" vertical="top" wrapText="1"/>
    </xf>
    <xf numFmtId="0" fontId="9" fillId="0" borderId="0" xfId="6" applyFont="1" applyAlignment="1">
      <alignment horizontal="left" vertical="top" wrapText="1"/>
    </xf>
    <xf numFmtId="177" fontId="9" fillId="2" borderId="0" xfId="6" applyNumberFormat="1" applyFont="1" applyFill="1" applyAlignment="1">
      <alignment horizontal="center" vertical="top" wrapText="1"/>
    </xf>
    <xf numFmtId="0" fontId="9" fillId="0" borderId="0" xfId="6" applyFont="1" applyAlignment="1">
      <alignment horizontal="center" vertical="center" shrinkToFit="1"/>
    </xf>
    <xf numFmtId="0" fontId="9" fillId="0" borderId="0" xfId="6" applyFont="1" applyAlignment="1">
      <alignment horizontal="center" vertical="top" shrinkToFit="1"/>
    </xf>
    <xf numFmtId="177" fontId="9" fillId="0" borderId="0" xfId="6" applyNumberFormat="1" applyFont="1" applyAlignment="1">
      <alignment horizontal="center" vertical="top" shrinkToFit="1"/>
    </xf>
    <xf numFmtId="0" fontId="9" fillId="0" borderId="0" xfId="6" applyFont="1" applyAlignment="1">
      <alignment horizontal="center" vertical="top" wrapText="1"/>
    </xf>
    <xf numFmtId="177" fontId="9" fillId="2" borderId="0" xfId="6" applyNumberFormat="1" applyFont="1" applyFill="1" applyAlignment="1">
      <alignment horizontal="center" vertical="top" shrinkToFit="1"/>
    </xf>
    <xf numFmtId="0" fontId="9" fillId="0" borderId="0" xfId="6" applyFont="1" applyAlignment="1">
      <alignment horizontal="left" vertical="top" shrinkToFit="1"/>
    </xf>
    <xf numFmtId="0" fontId="9" fillId="0" borderId="0" xfId="6" applyFont="1" applyAlignment="1">
      <alignment horizontal="right" vertical="top" shrinkToFit="1"/>
    </xf>
    <xf numFmtId="0" fontId="9" fillId="0" borderId="0" xfId="6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 wrapText="1" shrinkToFit="1"/>
    </xf>
    <xf numFmtId="38" fontId="10" fillId="0" borderId="7" xfId="1" applyFont="1" applyFill="1" applyBorder="1" applyAlignment="1">
      <alignment horizontal="center" vertical="center" wrapText="1" shrinkToFit="1"/>
    </xf>
    <xf numFmtId="38" fontId="10" fillId="0" borderId="20" xfId="1" applyFont="1" applyFill="1" applyBorder="1" applyAlignment="1">
      <alignment horizontal="center" vertical="center" wrapText="1" shrinkToFit="1"/>
    </xf>
    <xf numFmtId="38" fontId="11" fillId="2" borderId="14" xfId="0" applyNumberFormat="1" applyFont="1" applyFill="1" applyBorder="1" applyAlignment="1">
      <alignment horizontal="center" vertical="center" shrinkToFit="1"/>
    </xf>
    <xf numFmtId="38" fontId="11" fillId="2" borderId="15" xfId="0" applyNumberFormat="1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38" fontId="10" fillId="2" borderId="9" xfId="1" applyFont="1" applyFill="1" applyBorder="1" applyAlignment="1">
      <alignment horizontal="right" vertical="center" shrinkToFit="1"/>
    </xf>
    <xf numFmtId="38" fontId="10" fillId="2" borderId="17" xfId="1" applyFont="1" applyFill="1" applyBorder="1" applyAlignment="1">
      <alignment horizontal="right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top"/>
    </xf>
    <xf numFmtId="0" fontId="11" fillId="0" borderId="3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6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20" fontId="9" fillId="0" borderId="0" xfId="6" applyNumberFormat="1" applyFont="1" applyAlignment="1" applyProtection="1">
      <alignment horizontal="center" vertical="center"/>
      <protection locked="0"/>
    </xf>
    <xf numFmtId="0" fontId="9" fillId="0" borderId="0" xfId="6" applyFont="1" applyAlignment="1" applyProtection="1">
      <alignment horizontal="left" vertical="center"/>
      <protection locked="0"/>
    </xf>
    <xf numFmtId="0" fontId="9" fillId="0" borderId="37" xfId="6" applyFont="1" applyBorder="1" applyAlignment="1" applyProtection="1">
      <alignment horizontal="left" vertical="center"/>
      <protection locked="0"/>
    </xf>
    <xf numFmtId="0" fontId="9" fillId="0" borderId="37" xfId="6" applyFont="1" applyBorder="1" applyAlignment="1" applyProtection="1">
      <alignment horizontal="center" vertical="center" shrinkToFit="1"/>
      <protection locked="0"/>
    </xf>
    <xf numFmtId="177" fontId="9" fillId="0" borderId="0" xfId="6" applyNumberFormat="1" applyFont="1" applyAlignment="1" applyProtection="1">
      <alignment horizontal="center" vertical="top" shrinkToFit="1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9" fillId="0" borderId="0" xfId="6" applyFont="1" applyAlignment="1" applyProtection="1">
      <alignment horizontal="left" vertical="top" wrapText="1"/>
      <protection locked="0"/>
    </xf>
    <xf numFmtId="179" fontId="9" fillId="0" borderId="0" xfId="6" applyNumberFormat="1" applyFont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8" fontId="10" fillId="2" borderId="9" xfId="1" applyFont="1" applyFill="1" applyBorder="1" applyAlignment="1" applyProtection="1">
      <alignment horizontal="right" vertical="center" shrinkToFit="1"/>
    </xf>
    <xf numFmtId="38" fontId="10" fillId="2" borderId="17" xfId="1" applyFont="1" applyFill="1" applyBorder="1" applyAlignment="1" applyProtection="1">
      <alignment horizontal="right" vertical="center" shrinkToFi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</cellXfs>
  <cellStyles count="10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840C99F6-31E8-4618-A065-D36F328E7324}"/>
    <cellStyle name="標準 4" xfId="9" xr:uid="{CA9F889A-C107-47FC-95D1-414BB2CDB811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104775</xdr:colOff>
      <xdr:row>10</xdr:row>
      <xdr:rowOff>122566</xdr:rowOff>
    </xdr:from>
    <xdr:ext cx="4641850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38900" y="2151391"/>
          <a:ext cx="464185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95250</xdr:colOff>
      <xdr:row>33</xdr:row>
      <xdr:rowOff>9525</xdr:rowOff>
    </xdr:from>
    <xdr:to>
      <xdr:col>49</xdr:col>
      <xdr:colOff>146957</xdr:colOff>
      <xdr:row>37</xdr:row>
      <xdr:rowOff>151039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E8124F-ECCB-4991-9162-3C52877EAA6F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429375" y="66389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16</xdr:row>
      <xdr:rowOff>137582</xdr:rowOff>
    </xdr:from>
    <xdr:to>
      <xdr:col>10</xdr:col>
      <xdr:colOff>486832</xdr:colOff>
      <xdr:row>23</xdr:row>
      <xdr:rowOff>273654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7" t="7418" r="24257" b="47384"/>
        <a:stretch/>
      </xdr:blipFill>
      <xdr:spPr>
        <a:xfrm>
          <a:off x="169333" y="7414682"/>
          <a:ext cx="8270874" cy="2803072"/>
        </a:xfrm>
        <a:prstGeom prst="rect">
          <a:avLst/>
        </a:prstGeom>
      </xdr:spPr>
    </xdr:pic>
    <xdr:clientData/>
  </xdr:twoCellAnchor>
  <xdr:twoCellAnchor editAs="oneCell">
    <xdr:from>
      <xdr:col>11</xdr:col>
      <xdr:colOff>412750</xdr:colOff>
      <xdr:row>16</xdr:row>
      <xdr:rowOff>211667</xdr:rowOff>
    </xdr:from>
    <xdr:to>
      <xdr:col>12</xdr:col>
      <xdr:colOff>665692</xdr:colOff>
      <xdr:row>22</xdr:row>
      <xdr:rowOff>315720</xdr:rowOff>
    </xdr:to>
    <xdr:pic>
      <xdr:nvPicPr>
        <xdr:cNvPr id="3" name="il_fi" descr="http://www.rakuten.ne.jp/gold/pcpos/images/receipt02.jpg">
          <a:extLst>
            <a:ext uri="{FF2B5EF4-FFF2-40B4-BE49-F238E27FC236}">
              <a16:creationId xmlns:a16="http://schemas.microsoft.com/office/drawing/2014/main" id="{16016A3A-30F0-4D4D-8A06-3D43277E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80500" y="5969000"/>
          <a:ext cx="1100667" cy="2390053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95250</xdr:colOff>
      <xdr:row>10</xdr:row>
      <xdr:rowOff>113040</xdr:rowOff>
    </xdr:from>
    <xdr:ext cx="4689475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873750" y="2208540"/>
          <a:ext cx="4689475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171450</xdr:colOff>
      <xdr:row>32</xdr:row>
      <xdr:rowOff>123825</xdr:rowOff>
    </xdr:from>
    <xdr:to>
      <xdr:col>50</xdr:col>
      <xdr:colOff>42182</xdr:colOff>
      <xdr:row>37</xdr:row>
      <xdr:rowOff>65314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89E2FF-DD73-4987-A9E4-9E512F6A72E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505575" y="65627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I41"/>
  <sheetViews>
    <sheetView showZeros="0" tabSelected="1" view="pageBreakPreview" zoomScaleNormal="100" zoomScaleSheetLayoutView="100" workbookViewId="0">
      <selection activeCell="A3" sqref="A3:AI3"/>
    </sheetView>
  </sheetViews>
  <sheetFormatPr defaultColWidth="2.42578125" defaultRowHeight="15.75"/>
  <cols>
    <col min="1" max="6" width="2.42578125" style="38"/>
    <col min="7" max="8" width="2.42578125" style="38" customWidth="1"/>
    <col min="9" max="14" width="2.42578125" style="38"/>
    <col min="15" max="15" width="2.42578125" style="38" customWidth="1"/>
    <col min="16" max="16384" width="2.42578125" style="38"/>
  </cols>
  <sheetData>
    <row r="1" spans="1:35" ht="18.7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</row>
    <row r="2" spans="1:35">
      <c r="B2" s="39"/>
    </row>
    <row r="3" spans="1:3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</row>
    <row r="4" spans="1:35">
      <c r="A4" s="6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5" ht="12.7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12" t="s">
        <v>2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</row>
    <row r="6" spans="1:35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</row>
    <row r="7" spans="1:35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08" t="s">
        <v>3</v>
      </c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</row>
    <row r="8" spans="1:35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>
      <c r="B9" s="43">
        <v>1</v>
      </c>
      <c r="C9" s="113" t="s">
        <v>4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35">
      <c r="C10" s="44" t="s">
        <v>5</v>
      </c>
      <c r="D10" s="115" t="s">
        <v>6</v>
      </c>
      <c r="E10" s="115"/>
      <c r="F10" s="115"/>
      <c r="G10" s="115"/>
      <c r="H10" s="115"/>
      <c r="I10" s="115"/>
      <c r="J10" s="115"/>
      <c r="K10" s="44" t="s">
        <v>7</v>
      </c>
      <c r="L10" s="113" t="s">
        <v>8</v>
      </c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</row>
    <row r="11" spans="1:35">
      <c r="C11" s="38" t="s">
        <v>9</v>
      </c>
      <c r="D11" s="38" t="s">
        <v>10</v>
      </c>
      <c r="K11" s="38" t="s">
        <v>7</v>
      </c>
      <c r="L11" s="116">
        <v>45577</v>
      </c>
      <c r="M11" s="116"/>
      <c r="N11" s="116"/>
      <c r="O11" s="116"/>
      <c r="P11" s="116"/>
      <c r="Q11" s="116"/>
      <c r="R11" s="116"/>
      <c r="S11" s="37"/>
      <c r="T11" s="117">
        <v>0.47916666666666669</v>
      </c>
      <c r="U11" s="117"/>
      <c r="V11" s="117"/>
      <c r="W11" s="38" t="str">
        <f>IF(T11="","","～")</f>
        <v>～</v>
      </c>
      <c r="X11" s="117">
        <v>0.75</v>
      </c>
      <c r="Y11" s="117"/>
      <c r="Z11" s="117"/>
    </row>
    <row r="12" spans="1:35">
      <c r="B12" s="39" t="s">
        <v>11</v>
      </c>
      <c r="L12" s="116"/>
      <c r="M12" s="116"/>
      <c r="N12" s="116"/>
      <c r="O12" s="116"/>
      <c r="P12" s="116"/>
      <c r="Q12" s="116"/>
      <c r="R12" s="116"/>
      <c r="S12" s="37"/>
      <c r="T12" s="117"/>
      <c r="U12" s="117"/>
      <c r="V12" s="117"/>
      <c r="W12" s="38" t="str">
        <f>IF(T12="","","～")</f>
        <v/>
      </c>
      <c r="X12" s="117"/>
      <c r="Y12" s="117"/>
      <c r="Z12" s="117"/>
    </row>
    <row r="13" spans="1:35">
      <c r="B13" s="39"/>
      <c r="C13" s="38" t="s">
        <v>12</v>
      </c>
      <c r="D13" s="113" t="s">
        <v>13</v>
      </c>
      <c r="E13" s="113"/>
      <c r="F13" s="113"/>
      <c r="G13" s="113"/>
      <c r="H13" s="113"/>
      <c r="I13" s="113"/>
      <c r="J13" s="113"/>
      <c r="K13" s="38" t="s">
        <v>7</v>
      </c>
      <c r="L13" s="114" t="s">
        <v>14</v>
      </c>
      <c r="M13" s="114"/>
      <c r="N13" s="114"/>
      <c r="O13" s="114"/>
      <c r="P13" s="113" t="s">
        <v>15</v>
      </c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</row>
    <row r="14" spans="1:35">
      <c r="B14" s="39"/>
      <c r="L14" s="114" t="s">
        <v>16</v>
      </c>
      <c r="M14" s="114"/>
      <c r="N14" s="114"/>
      <c r="O14" s="114"/>
      <c r="P14" s="113" t="s">
        <v>17</v>
      </c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</row>
    <row r="15" spans="1:35">
      <c r="B15" s="39"/>
      <c r="C15" s="38" t="s">
        <v>18</v>
      </c>
      <c r="D15" s="113" t="s">
        <v>19</v>
      </c>
      <c r="E15" s="113"/>
      <c r="F15" s="113"/>
      <c r="G15" s="113"/>
      <c r="H15" s="113"/>
      <c r="I15" s="113"/>
      <c r="J15" s="113"/>
      <c r="K15" s="38" t="s">
        <v>7</v>
      </c>
      <c r="L15" s="119" t="s">
        <v>20</v>
      </c>
      <c r="M15" s="119"/>
      <c r="N15" s="119"/>
      <c r="O15" s="120" t="s">
        <v>21</v>
      </c>
      <c r="P15" s="120"/>
      <c r="Q15" s="120"/>
      <c r="R15" s="120"/>
      <c r="S15" s="120"/>
      <c r="T15" s="120"/>
      <c r="U15" s="120"/>
      <c r="V15" s="120"/>
      <c r="W15" s="119" t="s">
        <v>22</v>
      </c>
      <c r="X15" s="119"/>
      <c r="Y15" s="119"/>
      <c r="Z15" s="118" t="s">
        <v>23</v>
      </c>
      <c r="AA15" s="118"/>
      <c r="AB15" s="118"/>
      <c r="AC15" s="118"/>
      <c r="AD15" s="118"/>
      <c r="AE15" s="118"/>
      <c r="AF15" s="118"/>
      <c r="AG15" s="118"/>
      <c r="AH15" s="118"/>
      <c r="AI15" s="118"/>
    </row>
    <row r="16" spans="1:35">
      <c r="B16" s="39"/>
      <c r="L16" s="121" t="s">
        <v>24</v>
      </c>
      <c r="M16" s="121"/>
      <c r="N16" s="121"/>
      <c r="O16" s="122"/>
      <c r="P16" s="122"/>
      <c r="Q16" s="122"/>
      <c r="R16" s="122"/>
      <c r="S16" s="122"/>
      <c r="T16" s="122"/>
      <c r="U16" s="122"/>
      <c r="V16" s="122"/>
      <c r="W16" s="121" t="s">
        <v>25</v>
      </c>
      <c r="X16" s="121"/>
      <c r="Y16" s="121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</row>
    <row r="17" spans="2:35">
      <c r="B17" s="39"/>
      <c r="L17" s="121" t="s">
        <v>26</v>
      </c>
      <c r="M17" s="121"/>
      <c r="N17" s="121"/>
      <c r="O17" s="122"/>
      <c r="P17" s="122"/>
      <c r="Q17" s="122"/>
      <c r="R17" s="122"/>
      <c r="S17" s="122"/>
      <c r="T17" s="122"/>
      <c r="U17" s="122"/>
      <c r="V17" s="122"/>
      <c r="W17" s="121" t="s">
        <v>27</v>
      </c>
      <c r="X17" s="121"/>
      <c r="Y17" s="121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</row>
    <row r="18" spans="2:35">
      <c r="B18" s="39"/>
      <c r="C18" s="38" t="s">
        <v>28</v>
      </c>
    </row>
    <row r="19" spans="2:35">
      <c r="D19" s="124" t="s">
        <v>29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45"/>
    </row>
    <row r="20" spans="2:35"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45"/>
    </row>
    <row r="21" spans="2:35">
      <c r="B21" s="39"/>
      <c r="C21" s="38" t="s">
        <v>30</v>
      </c>
    </row>
    <row r="22" spans="2:35">
      <c r="D22" s="125" t="s">
        <v>31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</row>
    <row r="23" spans="2:35"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</row>
    <row r="24" spans="2:35"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</row>
    <row r="25" spans="2:35"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</row>
    <row r="26" spans="2:35"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</row>
    <row r="27" spans="2:35"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</row>
    <row r="28" spans="2:35"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</row>
    <row r="29" spans="2:35" s="1" customFormat="1"/>
    <row r="30" spans="2:35">
      <c r="B30" s="43">
        <v>2</v>
      </c>
      <c r="C30" s="113" t="s">
        <v>32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</row>
    <row r="31" spans="2:35">
      <c r="C31" s="125" t="s">
        <v>33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I31" s="45"/>
    </row>
    <row r="32" spans="2:35">
      <c r="AH32" s="55"/>
      <c r="AI32" s="45"/>
    </row>
    <row r="33" spans="1:35">
      <c r="B33" s="43">
        <v>3</v>
      </c>
      <c r="C33" s="113" t="s">
        <v>34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</row>
    <row r="34" spans="1:35">
      <c r="C34" s="132" t="s">
        <v>35</v>
      </c>
      <c r="D34" s="132"/>
      <c r="E34" s="132"/>
      <c r="F34" s="132"/>
      <c r="G34" s="132"/>
      <c r="H34" s="132"/>
      <c r="I34" s="132"/>
      <c r="J34" s="131">
        <f>SUM(M35,M36)</f>
        <v>52629</v>
      </c>
      <c r="K34" s="131"/>
      <c r="L34" s="131"/>
      <c r="M34" s="131"/>
      <c r="N34" s="130" t="s">
        <v>36</v>
      </c>
      <c r="O34" s="130"/>
      <c r="P34" s="130"/>
      <c r="Q34" s="130"/>
      <c r="R34" s="130"/>
      <c r="S34" s="130"/>
      <c r="T34" s="130"/>
      <c r="U34" s="130"/>
      <c r="V34" s="126">
        <f>SUM(V35,V36)</f>
        <v>44429</v>
      </c>
      <c r="W34" s="126"/>
      <c r="X34" s="126"/>
      <c r="Y34" s="126"/>
      <c r="Z34" s="130" t="s">
        <v>37</v>
      </c>
      <c r="AA34" s="130"/>
      <c r="AB34" s="130"/>
      <c r="AC34" s="130"/>
      <c r="AD34" s="130"/>
      <c r="AE34" s="126">
        <f>SUM(AE35,AE36)</f>
        <v>8200</v>
      </c>
      <c r="AF34" s="126"/>
      <c r="AG34" s="126"/>
      <c r="AH34" s="126"/>
    </row>
    <row r="35" spans="1:35">
      <c r="D35" s="127" t="s">
        <v>38</v>
      </c>
      <c r="E35" s="127"/>
      <c r="F35" s="127"/>
      <c r="G35" s="128" t="s">
        <v>39</v>
      </c>
      <c r="H35" s="128"/>
      <c r="I35" s="128"/>
      <c r="J35" s="128"/>
      <c r="K35" s="128"/>
      <c r="L35" s="128"/>
      <c r="M35" s="129">
        <v>30000</v>
      </c>
      <c r="N35" s="129"/>
      <c r="O35" s="129"/>
      <c r="P35" s="129"/>
      <c r="Q35" s="128" t="s">
        <v>40</v>
      </c>
      <c r="R35" s="128"/>
      <c r="S35" s="128"/>
      <c r="T35" s="128"/>
      <c r="U35" s="128"/>
      <c r="V35" s="129">
        <v>27000</v>
      </c>
      <c r="W35" s="129"/>
      <c r="X35" s="129"/>
      <c r="Y35" s="129"/>
      <c r="Z35" s="130" t="s">
        <v>37</v>
      </c>
      <c r="AA35" s="130"/>
      <c r="AB35" s="130"/>
      <c r="AC35" s="130"/>
      <c r="AD35" s="130"/>
      <c r="AE35" s="131">
        <f>M35-V35</f>
        <v>3000</v>
      </c>
      <c r="AF35" s="131"/>
      <c r="AG35" s="131"/>
      <c r="AH35" s="131"/>
      <c r="AI35" s="45"/>
    </row>
    <row r="36" spans="1:35">
      <c r="C36" s="46"/>
      <c r="D36" s="134" t="s">
        <v>41</v>
      </c>
      <c r="E36" s="134"/>
      <c r="F36" s="134"/>
      <c r="G36" s="128" t="s">
        <v>39</v>
      </c>
      <c r="H36" s="128"/>
      <c r="I36" s="128"/>
      <c r="J36" s="128"/>
      <c r="K36" s="128"/>
      <c r="L36" s="128"/>
      <c r="M36" s="131">
        <f>SUM('＜見本＞旅行行程表及び旅費積算書'!$L$13)</f>
        <v>22629</v>
      </c>
      <c r="N36" s="131"/>
      <c r="O36" s="131"/>
      <c r="P36" s="131"/>
      <c r="Q36" s="128" t="s">
        <v>40</v>
      </c>
      <c r="R36" s="128"/>
      <c r="S36" s="128"/>
      <c r="T36" s="128"/>
      <c r="U36" s="128"/>
      <c r="V36" s="131">
        <f>SUM('＜見本＞旅行行程表及び旅費積算書'!$P$13)</f>
        <v>17429</v>
      </c>
      <c r="W36" s="131"/>
      <c r="X36" s="131"/>
      <c r="Y36" s="131"/>
      <c r="Z36" s="130" t="s">
        <v>37</v>
      </c>
      <c r="AA36" s="130"/>
      <c r="AB36" s="130"/>
      <c r="AC36" s="130"/>
      <c r="AD36" s="130"/>
      <c r="AE36" s="131">
        <f>M36-V36</f>
        <v>5200</v>
      </c>
      <c r="AF36" s="131"/>
      <c r="AG36" s="131"/>
      <c r="AH36" s="131"/>
    </row>
    <row r="37" spans="1:35">
      <c r="D37" s="125" t="s">
        <v>42</v>
      </c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45"/>
    </row>
    <row r="38" spans="1:35">
      <c r="D38" s="125" t="s">
        <v>43</v>
      </c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45"/>
    </row>
    <row r="39" spans="1:35"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ht="24" customHeight="1">
      <c r="A40" s="133" t="s">
        <v>44</v>
      </c>
      <c r="B40" s="133"/>
      <c r="C40" s="125" t="s">
        <v>45</v>
      </c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</row>
    <row r="41" spans="1:35" ht="24" customHeight="1"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</row>
  </sheetData>
  <sheetProtection sheet="1" selectLockedCells="1" selectUnlockedCells="1"/>
  <mergeCells count="60">
    <mergeCell ref="AE36:AH36"/>
    <mergeCell ref="D37:AH37"/>
    <mergeCell ref="D38:AH38"/>
    <mergeCell ref="A40:B40"/>
    <mergeCell ref="C40:AI41"/>
    <mergeCell ref="D36:F36"/>
    <mergeCell ref="G36:L36"/>
    <mergeCell ref="M36:P36"/>
    <mergeCell ref="Q36:U36"/>
    <mergeCell ref="V36:Y36"/>
    <mergeCell ref="Z36:AD36"/>
    <mergeCell ref="AE34:AH34"/>
    <mergeCell ref="D35:F35"/>
    <mergeCell ref="G35:L35"/>
    <mergeCell ref="M35:P35"/>
    <mergeCell ref="Q35:U35"/>
    <mergeCell ref="V35:Y35"/>
    <mergeCell ref="Z35:AD35"/>
    <mergeCell ref="AE35:AH35"/>
    <mergeCell ref="C34:I34"/>
    <mergeCell ref="J34:M34"/>
    <mergeCell ref="N34:U34"/>
    <mergeCell ref="V34:Y34"/>
    <mergeCell ref="Z34:AD34"/>
    <mergeCell ref="D19:AH20"/>
    <mergeCell ref="D22:AI28"/>
    <mergeCell ref="C30:AI30"/>
    <mergeCell ref="C31:AG31"/>
    <mergeCell ref="C33:AI33"/>
    <mergeCell ref="Z16:AI16"/>
    <mergeCell ref="L17:N17"/>
    <mergeCell ref="O17:V17"/>
    <mergeCell ref="W17:Y17"/>
    <mergeCell ref="Z17:AI17"/>
    <mergeCell ref="D15:J15"/>
    <mergeCell ref="L15:N15"/>
    <mergeCell ref="O15:V15"/>
    <mergeCell ref="W15:Y15"/>
    <mergeCell ref="L16:N16"/>
    <mergeCell ref="O16:V16"/>
    <mergeCell ref="W16:Y16"/>
    <mergeCell ref="Z15:AI15"/>
    <mergeCell ref="P14:AI14"/>
    <mergeCell ref="L12:R12"/>
    <mergeCell ref="T12:V12"/>
    <mergeCell ref="X12:Z12"/>
    <mergeCell ref="L14:O14"/>
    <mergeCell ref="D13:J13"/>
    <mergeCell ref="L13:O13"/>
    <mergeCell ref="P13:AI13"/>
    <mergeCell ref="D10:J10"/>
    <mergeCell ref="L11:R11"/>
    <mergeCell ref="T11:V11"/>
    <mergeCell ref="X11:Z11"/>
    <mergeCell ref="L10:AI10"/>
    <mergeCell ref="U7:AI7"/>
    <mergeCell ref="A1:AI1"/>
    <mergeCell ref="A3:AI3"/>
    <mergeCell ref="U5:AI6"/>
    <mergeCell ref="C9:AI9"/>
  </mergeCells>
  <phoneticPr fontId="4"/>
  <conditionalFormatting sqref="L11:R12 T11:V12 X11:Z12 O15:V17 Z15:Z17 D19:AH20 D22:AI28 M35:P35 V35:Y35">
    <cfRule type="containsBlanks" dxfId="11" priority="6">
      <formula>LEN(TRIM(D11))=0</formula>
    </cfRule>
  </conditionalFormatting>
  <conditionalFormatting sqref="P13:P14">
    <cfRule type="containsBlanks" dxfId="10" priority="3">
      <formula>LEN(TRIM(P13))=0</formula>
    </cfRule>
  </conditionalFormatting>
  <conditionalFormatting sqref="U5 U7">
    <cfRule type="containsBlanks" dxfId="9" priority="4">
      <formula>LEN(TRIM(U5))=0</formula>
    </cfRule>
  </conditionalFormatting>
  <conditionalFormatting sqref="L10 AJ10:AK10">
    <cfRule type="containsBlanks" dxfId="8" priority="1">
      <formula>LEN(TRIM(L10))=0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O15:O17 P16:S17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25"/>
  <sheetViews>
    <sheetView showZeros="0" view="pageBreakPreview" zoomScale="70" zoomScaleNormal="70" zoomScaleSheetLayoutView="70" workbookViewId="0">
      <selection activeCell="A3" sqref="A3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8.7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</row>
    <row r="2" spans="1:35" ht="16.5" thickBot="1">
      <c r="A2" s="135" t="s">
        <v>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35" ht="30" customHeight="1">
      <c r="E3" s="4"/>
      <c r="J3" s="5"/>
      <c r="K3" s="5"/>
      <c r="L3" s="136" t="s">
        <v>47</v>
      </c>
      <c r="M3" s="137"/>
      <c r="N3" s="138"/>
      <c r="O3" s="136" t="s">
        <v>48</v>
      </c>
      <c r="P3" s="137"/>
      <c r="Q3" s="138"/>
    </row>
    <row r="4" spans="1:35" ht="30" customHeight="1">
      <c r="A4" s="3" t="s">
        <v>49</v>
      </c>
      <c r="B4" s="141" t="str">
        <f>'＜見本＞計画書'!Z15</f>
        <v>山田　○○</v>
      </c>
      <c r="C4" s="141"/>
      <c r="D4" s="141"/>
      <c r="E4" s="6"/>
      <c r="J4" s="7"/>
      <c r="K4" s="7"/>
      <c r="L4" s="8" t="s">
        <v>50</v>
      </c>
      <c r="M4" s="142">
        <f>IF(J11&lt;8,"",J11*37)</f>
        <v>4699</v>
      </c>
      <c r="N4" s="143"/>
      <c r="O4" s="8" t="s">
        <v>50</v>
      </c>
      <c r="P4" s="142">
        <f>M4</f>
        <v>4699</v>
      </c>
      <c r="Q4" s="143"/>
    </row>
    <row r="5" spans="1:35" ht="30" customHeight="1" thickBot="1">
      <c r="A5" s="3" t="s">
        <v>51</v>
      </c>
      <c r="B5" s="141" t="str">
        <f>'＜見本＞計画書'!$O$15</f>
        <v>各種福祉士</v>
      </c>
      <c r="C5" s="141"/>
      <c r="D5" s="141"/>
      <c r="E5" s="6"/>
      <c r="F5" s="6"/>
      <c r="G5" s="6"/>
      <c r="H5" s="6"/>
      <c r="I5" s="6"/>
      <c r="J5" s="7"/>
      <c r="K5" s="7"/>
      <c r="L5" s="144" t="s">
        <v>52</v>
      </c>
      <c r="M5" s="145"/>
      <c r="N5" s="9" t="s">
        <v>53</v>
      </c>
      <c r="O5" s="144" t="s">
        <v>52</v>
      </c>
      <c r="P5" s="145"/>
      <c r="Q5" s="9" t="s">
        <v>53</v>
      </c>
    </row>
    <row r="6" spans="1:35" ht="30" customHeight="1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>
      <c r="A8" s="70">
        <v>45577</v>
      </c>
      <c r="B8" s="71">
        <v>0.33333333333333331</v>
      </c>
      <c r="C8" s="31" t="s">
        <v>70</v>
      </c>
      <c r="D8" s="74">
        <v>0.47916666666666669</v>
      </c>
      <c r="E8" s="75" t="s">
        <v>71</v>
      </c>
      <c r="F8" s="75" t="s">
        <v>72</v>
      </c>
      <c r="G8" s="75" t="s">
        <v>73</v>
      </c>
      <c r="H8" s="75" t="s">
        <v>74</v>
      </c>
      <c r="I8" s="75"/>
      <c r="J8" s="76">
        <v>58.8</v>
      </c>
      <c r="K8" s="77" t="s">
        <v>75</v>
      </c>
      <c r="L8" s="56" t="str">
        <f t="shared" ref="L8:L10" si="0">IF(I8="","",1)</f>
        <v/>
      </c>
      <c r="M8" s="83"/>
      <c r="N8" s="84">
        <v>2930</v>
      </c>
      <c r="O8" s="56" t="str">
        <f t="shared" ref="O8:O10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0" si="2">N8</f>
        <v>2930</v>
      </c>
    </row>
    <row r="9" spans="1:35" ht="30" customHeight="1">
      <c r="A9" s="70"/>
      <c r="B9" s="72">
        <v>0.75</v>
      </c>
      <c r="C9" s="32" t="s">
        <v>70</v>
      </c>
      <c r="D9" s="78">
        <v>0.77083333333333337</v>
      </c>
      <c r="E9" s="79" t="s">
        <v>76</v>
      </c>
      <c r="F9" s="75" t="s">
        <v>74</v>
      </c>
      <c r="G9" s="79" t="s">
        <v>77</v>
      </c>
      <c r="H9" s="79" t="s">
        <v>78</v>
      </c>
      <c r="I9" s="75" t="s">
        <v>79</v>
      </c>
      <c r="J9" s="80">
        <v>10</v>
      </c>
      <c r="K9" s="77" t="s">
        <v>80</v>
      </c>
      <c r="L9" s="57">
        <f t="shared" si="0"/>
        <v>1</v>
      </c>
      <c r="M9" s="85">
        <v>15000</v>
      </c>
      <c r="N9" s="86"/>
      <c r="O9" s="57">
        <f t="shared" si="1"/>
        <v>1</v>
      </c>
      <c r="P9" s="62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>9800</v>
      </c>
      <c r="Q9" s="64">
        <f t="shared" si="2"/>
        <v>0</v>
      </c>
    </row>
    <row r="10" spans="1:35" ht="30" customHeight="1" thickBot="1">
      <c r="A10" s="73">
        <v>45578</v>
      </c>
      <c r="B10" s="72">
        <v>0.375</v>
      </c>
      <c r="C10" s="32" t="s">
        <v>70</v>
      </c>
      <c r="D10" s="78">
        <v>0.52083333333333337</v>
      </c>
      <c r="E10" s="79" t="s">
        <v>77</v>
      </c>
      <c r="F10" s="79" t="s">
        <v>78</v>
      </c>
      <c r="G10" s="81" t="s">
        <v>71</v>
      </c>
      <c r="H10" s="75" t="s">
        <v>72</v>
      </c>
      <c r="I10" s="75"/>
      <c r="J10" s="82">
        <v>58.8</v>
      </c>
      <c r="K10" s="77" t="s">
        <v>80</v>
      </c>
      <c r="L10" s="57" t="str">
        <f t="shared" si="0"/>
        <v/>
      </c>
      <c r="M10" s="85"/>
      <c r="N10" s="86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 thickBot="1">
      <c r="A11" s="146" t="s">
        <v>81</v>
      </c>
      <c r="B11" s="147"/>
      <c r="C11" s="147"/>
      <c r="D11" s="147"/>
      <c r="E11" s="147"/>
      <c r="F11" s="147"/>
      <c r="G11" s="147"/>
      <c r="H11" s="148"/>
      <c r="I11" s="68"/>
      <c r="J11" s="66">
        <f>TRUNC(SUM(J8:J10),-0.1)</f>
        <v>127</v>
      </c>
      <c r="K11" s="69"/>
      <c r="L11" s="59">
        <f t="shared" ref="L11:Q11" si="3">SUM(L8:L10)</f>
        <v>1</v>
      </c>
      <c r="M11" s="60">
        <f t="shared" si="3"/>
        <v>15000</v>
      </c>
      <c r="N11" s="61">
        <f t="shared" si="3"/>
        <v>2930</v>
      </c>
      <c r="O11" s="59">
        <f t="shared" si="3"/>
        <v>1</v>
      </c>
      <c r="P11" s="60">
        <f t="shared" si="3"/>
        <v>9800</v>
      </c>
      <c r="Q11" s="61">
        <f t="shared" si="3"/>
        <v>2930</v>
      </c>
    </row>
    <row r="12" spans="1:35" ht="30" customHeight="1" thickBot="1">
      <c r="A12" s="149" t="s">
        <v>82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33"/>
      <c r="M12" s="33"/>
      <c r="N12" s="33"/>
      <c r="O12" s="33"/>
      <c r="P12" s="33"/>
      <c r="Q12" s="33"/>
    </row>
    <row r="13" spans="1:35" ht="30" customHeight="1" thickBot="1">
      <c r="A13" s="6"/>
      <c r="B13" s="6"/>
      <c r="C13" s="7"/>
      <c r="D13" s="6"/>
      <c r="E13" s="6"/>
      <c r="F13" s="6"/>
      <c r="G13" s="6"/>
      <c r="J13" s="150" t="s">
        <v>83</v>
      </c>
      <c r="K13" s="151"/>
      <c r="L13" s="139">
        <f>SUM(M4,M11,N11)</f>
        <v>22629</v>
      </c>
      <c r="M13" s="139"/>
      <c r="N13" s="152" t="s">
        <v>84</v>
      </c>
      <c r="O13" s="152"/>
      <c r="P13" s="139">
        <f>SUM(P4,P11,Q11)</f>
        <v>17429</v>
      </c>
      <c r="Q13" s="140"/>
    </row>
    <row r="14" spans="1:35" ht="30" customHeight="1" thickBot="1">
      <c r="A14" s="6"/>
      <c r="B14" s="6"/>
      <c r="C14" s="7"/>
      <c r="D14" s="6"/>
      <c r="E14" s="6"/>
      <c r="F14" s="6"/>
      <c r="G14" s="6"/>
      <c r="H14" s="6"/>
      <c r="I14" s="6"/>
      <c r="J14" s="7"/>
      <c r="M14" s="34"/>
      <c r="N14" s="154" t="s">
        <v>85</v>
      </c>
      <c r="O14" s="152"/>
      <c r="P14" s="139">
        <f>IF(L13-P13&lt;0,"-",L13-P13)</f>
        <v>5200</v>
      </c>
      <c r="Q14" s="140"/>
    </row>
    <row r="15" spans="1:35" ht="30" customHeight="1" thickBot="1">
      <c r="A15" s="6"/>
      <c r="B15" s="6"/>
      <c r="C15" s="7"/>
      <c r="D15" s="6"/>
      <c r="E15" s="6"/>
      <c r="F15" s="6"/>
      <c r="G15" s="6"/>
      <c r="H15" s="6"/>
      <c r="I15" s="6"/>
      <c r="J15" s="7"/>
      <c r="K15" s="7"/>
      <c r="L15" s="34"/>
      <c r="M15" s="34"/>
      <c r="N15" s="34"/>
      <c r="O15" s="5"/>
      <c r="P15" s="5"/>
      <c r="Q15" s="35"/>
    </row>
    <row r="16" spans="1:35" ht="30" customHeight="1">
      <c r="A16" s="155" t="s">
        <v>86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7"/>
      <c r="L16" s="156" t="s">
        <v>87</v>
      </c>
      <c r="M16" s="156"/>
      <c r="N16" s="156"/>
      <c r="O16" s="156"/>
      <c r="P16" s="156"/>
      <c r="Q16" s="157"/>
      <c r="AF16"/>
    </row>
    <row r="17" spans="1:17" ht="30" customHeight="1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60"/>
      <c r="L17" s="159"/>
      <c r="M17" s="159"/>
      <c r="N17" s="159"/>
      <c r="O17" s="159"/>
      <c r="P17" s="159"/>
      <c r="Q17" s="160"/>
    </row>
    <row r="18" spans="1:17" ht="30" customHeight="1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60"/>
      <c r="L18" s="159"/>
      <c r="M18" s="159"/>
      <c r="N18" s="159"/>
      <c r="O18" s="159"/>
      <c r="P18" s="159"/>
      <c r="Q18" s="160"/>
    </row>
    <row r="19" spans="1:17" ht="30" customHeight="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60"/>
      <c r="L19" s="159"/>
      <c r="M19" s="159"/>
      <c r="N19" s="159"/>
      <c r="O19" s="159"/>
      <c r="P19" s="159"/>
      <c r="Q19" s="160"/>
    </row>
    <row r="20" spans="1:17" ht="30" customHeight="1">
      <c r="A20" s="158"/>
      <c r="B20" s="159"/>
      <c r="C20" s="159"/>
      <c r="D20" s="159"/>
      <c r="E20" s="159"/>
      <c r="F20" s="159"/>
      <c r="G20" s="159"/>
      <c r="H20" s="159"/>
      <c r="I20" s="159"/>
      <c r="J20" s="159"/>
      <c r="K20" s="160"/>
      <c r="L20" s="159"/>
      <c r="M20" s="159"/>
      <c r="N20" s="159"/>
      <c r="O20" s="159"/>
      <c r="P20" s="159"/>
      <c r="Q20" s="160"/>
    </row>
    <row r="21" spans="1:17" ht="30" customHeight="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60"/>
      <c r="L21" s="159"/>
      <c r="M21" s="159"/>
      <c r="N21" s="159"/>
      <c r="O21" s="159"/>
      <c r="P21" s="159"/>
      <c r="Q21" s="160"/>
    </row>
    <row r="22" spans="1:17" ht="30" customHeight="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60"/>
      <c r="L22" s="159"/>
      <c r="M22" s="159"/>
      <c r="N22" s="159"/>
      <c r="O22" s="159"/>
      <c r="P22" s="159"/>
      <c r="Q22" s="160"/>
    </row>
    <row r="23" spans="1:17" ht="30" customHeight="1">
      <c r="A23" s="158"/>
      <c r="B23" s="159"/>
      <c r="C23" s="159"/>
      <c r="D23" s="159"/>
      <c r="E23" s="159"/>
      <c r="F23" s="159"/>
      <c r="G23" s="159"/>
      <c r="H23" s="159"/>
      <c r="I23" s="159"/>
      <c r="J23" s="159"/>
      <c r="K23" s="160"/>
      <c r="L23" s="159"/>
      <c r="M23" s="159"/>
      <c r="N23" s="159"/>
      <c r="O23" s="159"/>
      <c r="P23" s="159"/>
      <c r="Q23" s="160"/>
    </row>
    <row r="24" spans="1:17" ht="30" customHeight="1">
      <c r="A24" s="158"/>
      <c r="B24" s="159"/>
      <c r="C24" s="159"/>
      <c r="D24" s="159"/>
      <c r="E24" s="159"/>
      <c r="F24" s="159"/>
      <c r="G24" s="159"/>
      <c r="H24" s="159"/>
      <c r="I24" s="159"/>
      <c r="J24" s="159"/>
      <c r="K24" s="160"/>
      <c r="L24" s="159"/>
      <c r="M24" s="159"/>
      <c r="N24" s="159"/>
      <c r="O24" s="159"/>
      <c r="P24" s="159"/>
      <c r="Q24" s="160"/>
    </row>
    <row r="25" spans="1:17" ht="30" customHeight="1">
      <c r="A25" s="153" t="s">
        <v>88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</row>
  </sheetData>
  <sheetProtection sheet="1" selectLockedCells="1" selectUnlockedCells="1"/>
  <mergeCells count="23">
    <mergeCell ref="A25:K25"/>
    <mergeCell ref="N14:O14"/>
    <mergeCell ref="P14:Q14"/>
    <mergeCell ref="A16:K16"/>
    <mergeCell ref="L16:Q16"/>
    <mergeCell ref="A17:K24"/>
    <mergeCell ref="L17:Q24"/>
    <mergeCell ref="A2:Q2"/>
    <mergeCell ref="L3:N3"/>
    <mergeCell ref="O3:Q3"/>
    <mergeCell ref="A1:AI1"/>
    <mergeCell ref="P13:Q13"/>
    <mergeCell ref="B4:D4"/>
    <mergeCell ref="M4:N4"/>
    <mergeCell ref="P4:Q4"/>
    <mergeCell ref="B5:D5"/>
    <mergeCell ref="L5:M5"/>
    <mergeCell ref="O5:P5"/>
    <mergeCell ref="A11:H11"/>
    <mergeCell ref="A12:K12"/>
    <mergeCell ref="J13:K13"/>
    <mergeCell ref="L13:M13"/>
    <mergeCell ref="N13:O13"/>
  </mergeCells>
  <phoneticPr fontId="4"/>
  <conditionalFormatting sqref="A8:B10 D8:K10 M8:N10">
    <cfRule type="containsBlanks" dxfId="7" priority="1">
      <formula>LEN(TRIM(A8))=0</formula>
    </cfRule>
  </conditionalFormatting>
  <dataValidations count="1">
    <dataValidation type="list" allowBlank="1" showInputMessage="1" showErrorMessage="1" sqref="K8:K10" xr:uid="{00000000-0002-0000-01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I8:I10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1"/>
  <sheetViews>
    <sheetView showZeros="0" view="pageBreakPreview" zoomScaleNormal="100" zoomScaleSheetLayoutView="100" workbookViewId="0">
      <selection activeCell="U5" sqref="U5"/>
    </sheetView>
  </sheetViews>
  <sheetFormatPr defaultColWidth="2.42578125" defaultRowHeight="15.75"/>
  <cols>
    <col min="1" max="6" width="2.42578125" style="38"/>
    <col min="7" max="8" width="2.42578125" style="38" customWidth="1"/>
    <col min="9" max="14" width="2.42578125" style="38"/>
    <col min="15" max="15" width="2.42578125" style="38" customWidth="1"/>
    <col min="16" max="16384" width="2.42578125" style="38"/>
  </cols>
  <sheetData>
    <row r="1" spans="1:36" ht="18.7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</row>
    <row r="2" spans="1:36">
      <c r="B2" s="39"/>
    </row>
    <row r="3" spans="1:36">
      <c r="A3" s="111" t="s">
        <v>89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</row>
    <row r="4" spans="1:36">
      <c r="A4" s="6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6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</row>
    <row r="6" spans="1:36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</row>
    <row r="7" spans="1:36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</row>
    <row r="8" spans="1:36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6">
      <c r="B9" s="43" t="s">
        <v>90</v>
      </c>
      <c r="C9" s="113" t="s">
        <v>4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36">
      <c r="C10" s="44" t="s">
        <v>5</v>
      </c>
      <c r="D10" s="115" t="s">
        <v>6</v>
      </c>
      <c r="E10" s="115"/>
      <c r="F10" s="115"/>
      <c r="G10" s="115"/>
      <c r="H10" s="115"/>
      <c r="I10" s="115"/>
      <c r="J10" s="115"/>
      <c r="K10" s="44" t="s">
        <v>7</v>
      </c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</row>
    <row r="11" spans="1:36">
      <c r="C11" s="38" t="s">
        <v>9</v>
      </c>
      <c r="D11" s="38" t="s">
        <v>10</v>
      </c>
      <c r="K11" s="38" t="s">
        <v>7</v>
      </c>
      <c r="L11" s="171"/>
      <c r="M11" s="171"/>
      <c r="N11" s="171"/>
      <c r="O11" s="171"/>
      <c r="P11" s="171"/>
      <c r="Q11" s="171"/>
      <c r="R11" s="171"/>
      <c r="S11" s="37"/>
      <c r="T11" s="164"/>
      <c r="U11" s="164"/>
      <c r="V11" s="164"/>
      <c r="W11" s="38" t="str">
        <f>IF(T11="","","～")</f>
        <v/>
      </c>
      <c r="X11" s="164"/>
      <c r="Y11" s="164"/>
      <c r="Z11" s="164"/>
    </row>
    <row r="12" spans="1:36">
      <c r="B12" s="39" t="s">
        <v>11</v>
      </c>
      <c r="L12" s="171"/>
      <c r="M12" s="171"/>
      <c r="N12" s="171"/>
      <c r="O12" s="171"/>
      <c r="P12" s="171"/>
      <c r="Q12" s="171"/>
      <c r="R12" s="171"/>
      <c r="S12" s="37"/>
      <c r="T12" s="164"/>
      <c r="U12" s="164"/>
      <c r="V12" s="164"/>
      <c r="W12" s="38" t="str">
        <f>IF(T12="","","～")</f>
        <v/>
      </c>
      <c r="X12" s="164"/>
      <c r="Y12" s="164"/>
      <c r="Z12" s="164"/>
    </row>
    <row r="13" spans="1:36">
      <c r="B13" s="39"/>
      <c r="C13" s="38" t="s">
        <v>12</v>
      </c>
      <c r="D13" s="113" t="s">
        <v>13</v>
      </c>
      <c r="E13" s="113"/>
      <c r="F13" s="113"/>
      <c r="G13" s="113"/>
      <c r="H13" s="113"/>
      <c r="I13" s="113"/>
      <c r="J13" s="113"/>
      <c r="K13" s="38" t="s">
        <v>7</v>
      </c>
      <c r="L13" s="114" t="s">
        <v>14</v>
      </c>
      <c r="M13" s="114"/>
      <c r="N13" s="114"/>
      <c r="O13" s="114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06"/>
    </row>
    <row r="14" spans="1:36">
      <c r="B14" s="39"/>
      <c r="L14" s="114" t="s">
        <v>16</v>
      </c>
      <c r="M14" s="114"/>
      <c r="N14" s="114"/>
      <c r="O14" s="114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06"/>
    </row>
    <row r="15" spans="1:36">
      <c r="B15" s="39"/>
      <c r="C15" s="38" t="s">
        <v>18</v>
      </c>
      <c r="D15" s="113" t="s">
        <v>19</v>
      </c>
      <c r="E15" s="113"/>
      <c r="F15" s="113"/>
      <c r="G15" s="113"/>
      <c r="H15" s="113"/>
      <c r="I15" s="113"/>
      <c r="J15" s="113"/>
      <c r="K15" s="38" t="s">
        <v>7</v>
      </c>
      <c r="L15" s="119" t="s">
        <v>20</v>
      </c>
      <c r="M15" s="119"/>
      <c r="N15" s="119"/>
      <c r="O15" s="161"/>
      <c r="P15" s="161"/>
      <c r="Q15" s="161"/>
      <c r="R15" s="161"/>
      <c r="S15" s="161"/>
      <c r="T15" s="161"/>
      <c r="U15" s="161"/>
      <c r="V15" s="161"/>
      <c r="W15" s="119" t="s">
        <v>22</v>
      </c>
      <c r="X15" s="119"/>
      <c r="Y15" s="119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</row>
    <row r="16" spans="1:36">
      <c r="B16" s="39"/>
      <c r="L16" s="121" t="s">
        <v>24</v>
      </c>
      <c r="M16" s="121"/>
      <c r="N16" s="121"/>
      <c r="O16" s="167"/>
      <c r="P16" s="167"/>
      <c r="Q16" s="167"/>
      <c r="R16" s="167"/>
      <c r="S16" s="167"/>
      <c r="T16" s="167"/>
      <c r="U16" s="167"/>
      <c r="V16" s="167"/>
      <c r="W16" s="121" t="s">
        <v>25</v>
      </c>
      <c r="X16" s="121"/>
      <c r="Y16" s="121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</row>
    <row r="17" spans="2:35">
      <c r="B17" s="39"/>
      <c r="L17" s="121" t="s">
        <v>26</v>
      </c>
      <c r="M17" s="121"/>
      <c r="N17" s="121"/>
      <c r="O17" s="167"/>
      <c r="P17" s="167"/>
      <c r="Q17" s="167"/>
      <c r="R17" s="167"/>
      <c r="S17" s="167"/>
      <c r="T17" s="167"/>
      <c r="U17" s="167"/>
      <c r="V17" s="167"/>
      <c r="W17" s="121" t="s">
        <v>27</v>
      </c>
      <c r="X17" s="121"/>
      <c r="Y17" s="121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</row>
    <row r="18" spans="2:35">
      <c r="B18" s="39"/>
      <c r="C18" s="38" t="s">
        <v>28</v>
      </c>
    </row>
    <row r="19" spans="2:35">
      <c r="D19" s="124" t="s">
        <v>29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45"/>
    </row>
    <row r="20" spans="2:35"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45"/>
    </row>
    <row r="21" spans="2:35">
      <c r="B21" s="39"/>
      <c r="C21" s="38" t="s">
        <v>91</v>
      </c>
    </row>
    <row r="22" spans="2:35"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</row>
    <row r="23" spans="2:35"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</row>
    <row r="24" spans="2:35"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</row>
    <row r="25" spans="2:35"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</row>
    <row r="26" spans="2:35"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</row>
    <row r="27" spans="2:35"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</row>
    <row r="28" spans="2:35"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</row>
    <row r="29" spans="2:35" s="1" customFormat="1"/>
    <row r="30" spans="2:35">
      <c r="B30" s="43" t="s">
        <v>92</v>
      </c>
      <c r="C30" s="113" t="s">
        <v>32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</row>
    <row r="31" spans="2:35">
      <c r="C31" s="125" t="s">
        <v>33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I31" s="45"/>
    </row>
    <row r="32" spans="2:35">
      <c r="AH32" s="55"/>
      <c r="AI32" s="45"/>
    </row>
    <row r="33" spans="1:35">
      <c r="B33" s="43" t="s">
        <v>93</v>
      </c>
      <c r="C33" s="113" t="s">
        <v>34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</row>
    <row r="34" spans="1:35">
      <c r="C34" s="132" t="s">
        <v>35</v>
      </c>
      <c r="D34" s="132"/>
      <c r="E34" s="132"/>
      <c r="F34" s="132"/>
      <c r="G34" s="132"/>
      <c r="H34" s="132"/>
      <c r="I34" s="132"/>
      <c r="J34" s="131">
        <f>SUM(M35:P36)</f>
        <v>0</v>
      </c>
      <c r="K34" s="131"/>
      <c r="L34" s="131"/>
      <c r="M34" s="131"/>
      <c r="N34" s="130" t="s">
        <v>36</v>
      </c>
      <c r="O34" s="130"/>
      <c r="P34" s="130"/>
      <c r="Q34" s="130"/>
      <c r="R34" s="130"/>
      <c r="S34" s="130"/>
      <c r="T34" s="130"/>
      <c r="U34" s="130"/>
      <c r="V34" s="126">
        <f>SUM(V35:Y36)</f>
        <v>0</v>
      </c>
      <c r="W34" s="126"/>
      <c r="X34" s="126"/>
      <c r="Y34" s="126"/>
      <c r="Z34" s="130" t="s">
        <v>37</v>
      </c>
      <c r="AA34" s="130"/>
      <c r="AB34" s="130"/>
      <c r="AC34" s="130"/>
      <c r="AD34" s="130"/>
      <c r="AE34" s="126">
        <f>SUM(AE35:AH36)</f>
        <v>0</v>
      </c>
      <c r="AF34" s="126"/>
      <c r="AG34" s="126"/>
      <c r="AH34" s="126"/>
    </row>
    <row r="35" spans="1:35">
      <c r="D35" s="127" t="s">
        <v>38</v>
      </c>
      <c r="E35" s="127"/>
      <c r="F35" s="127"/>
      <c r="G35" s="128" t="s">
        <v>39</v>
      </c>
      <c r="H35" s="128"/>
      <c r="I35" s="128"/>
      <c r="J35" s="128"/>
      <c r="K35" s="128"/>
      <c r="L35" s="128"/>
      <c r="M35" s="168"/>
      <c r="N35" s="168"/>
      <c r="O35" s="168"/>
      <c r="P35" s="168"/>
      <c r="Q35" s="128" t="s">
        <v>40</v>
      </c>
      <c r="R35" s="128"/>
      <c r="S35" s="128"/>
      <c r="T35" s="128"/>
      <c r="U35" s="128"/>
      <c r="V35" s="168"/>
      <c r="W35" s="168"/>
      <c r="X35" s="168"/>
      <c r="Y35" s="168"/>
      <c r="Z35" s="130" t="s">
        <v>37</v>
      </c>
      <c r="AA35" s="130"/>
      <c r="AB35" s="130"/>
      <c r="AC35" s="130"/>
      <c r="AD35" s="130"/>
      <c r="AE35" s="131">
        <f>M35-V35</f>
        <v>0</v>
      </c>
      <c r="AF35" s="131"/>
      <c r="AG35" s="131"/>
      <c r="AH35" s="131"/>
      <c r="AI35" s="45"/>
    </row>
    <row r="36" spans="1:35">
      <c r="C36" s="46"/>
      <c r="D36" s="134" t="s">
        <v>41</v>
      </c>
      <c r="E36" s="134"/>
      <c r="F36" s="134"/>
      <c r="G36" s="128" t="s">
        <v>39</v>
      </c>
      <c r="H36" s="128"/>
      <c r="I36" s="128"/>
      <c r="J36" s="128"/>
      <c r="K36" s="128"/>
      <c r="L36" s="128"/>
      <c r="M36" s="131">
        <f>SUM(A!$L$22,B!$L$22,'C'!$L$22)</f>
        <v>0</v>
      </c>
      <c r="N36" s="131"/>
      <c r="O36" s="131"/>
      <c r="P36" s="131"/>
      <c r="Q36" s="128" t="s">
        <v>40</v>
      </c>
      <c r="R36" s="128"/>
      <c r="S36" s="128"/>
      <c r="T36" s="128"/>
      <c r="U36" s="128"/>
      <c r="V36" s="131">
        <f>SUM(A!$P$22,B!$P$22,'C'!$P$22)</f>
        <v>0</v>
      </c>
      <c r="W36" s="131"/>
      <c r="X36" s="131"/>
      <c r="Y36" s="131"/>
      <c r="Z36" s="130" t="s">
        <v>37</v>
      </c>
      <c r="AA36" s="130"/>
      <c r="AB36" s="130"/>
      <c r="AC36" s="130"/>
      <c r="AD36" s="130"/>
      <c r="AE36" s="131">
        <f>M36-V36</f>
        <v>0</v>
      </c>
      <c r="AF36" s="131"/>
      <c r="AG36" s="131"/>
      <c r="AH36" s="131"/>
    </row>
    <row r="37" spans="1:35">
      <c r="D37" s="125" t="s">
        <v>42</v>
      </c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45"/>
    </row>
    <row r="38" spans="1:35">
      <c r="D38" s="125" t="s">
        <v>43</v>
      </c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45"/>
    </row>
    <row r="39" spans="1:35"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ht="24" customHeight="1">
      <c r="A40" s="133" t="s">
        <v>44</v>
      </c>
      <c r="B40" s="133"/>
      <c r="C40" s="125" t="s">
        <v>45</v>
      </c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</row>
    <row r="41" spans="1:35" ht="24" customHeight="1"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</row>
  </sheetData>
  <sheetProtection sheet="1"/>
  <protectedRanges>
    <protectedRange sqref="U5:AI7 L10:AI10 L11:R12 T11:V12 X11:Z12 P13:AI14 O15:V17 Z15:AI17 D22:AI28 M35:P35 V35:Y35" name="範囲1"/>
  </protectedRanges>
  <mergeCells count="60">
    <mergeCell ref="D19:AH20"/>
    <mergeCell ref="U5:AI6"/>
    <mergeCell ref="M36:P36"/>
    <mergeCell ref="M35:P35"/>
    <mergeCell ref="C9:AI9"/>
    <mergeCell ref="C33:AI33"/>
    <mergeCell ref="C30:AI30"/>
    <mergeCell ref="D22:AI28"/>
    <mergeCell ref="D10:J10"/>
    <mergeCell ref="L10:AI10"/>
    <mergeCell ref="L11:R11"/>
    <mergeCell ref="L12:R12"/>
    <mergeCell ref="T12:V12"/>
    <mergeCell ref="T11:V11"/>
    <mergeCell ref="C31:AG31"/>
    <mergeCell ref="C34:I34"/>
    <mergeCell ref="J34:M34"/>
    <mergeCell ref="N34:U34"/>
    <mergeCell ref="V34:Y34"/>
    <mergeCell ref="Z34:AD34"/>
    <mergeCell ref="AE34:AH34"/>
    <mergeCell ref="D37:AH37"/>
    <mergeCell ref="D38:AH38"/>
    <mergeCell ref="A40:B40"/>
    <mergeCell ref="C40:AI41"/>
    <mergeCell ref="Z35:AD35"/>
    <mergeCell ref="D36:F36"/>
    <mergeCell ref="G36:L36"/>
    <mergeCell ref="Z36:AD36"/>
    <mergeCell ref="D35:F35"/>
    <mergeCell ref="G35:L35"/>
    <mergeCell ref="AE36:AH36"/>
    <mergeCell ref="AE35:AH35"/>
    <mergeCell ref="V36:Y36"/>
    <mergeCell ref="V35:Y35"/>
    <mergeCell ref="Q36:U36"/>
    <mergeCell ref="Q35:U35"/>
    <mergeCell ref="Z17:AI17"/>
    <mergeCell ref="Z16:AI16"/>
    <mergeCell ref="L15:N15"/>
    <mergeCell ref="W15:Y15"/>
    <mergeCell ref="D15:J15"/>
    <mergeCell ref="L16:N16"/>
    <mergeCell ref="W16:Y16"/>
    <mergeCell ref="L17:N17"/>
    <mergeCell ref="W17:Y17"/>
    <mergeCell ref="O16:V16"/>
    <mergeCell ref="O17:V17"/>
    <mergeCell ref="D13:J13"/>
    <mergeCell ref="O15:V15"/>
    <mergeCell ref="Z15:AI15"/>
    <mergeCell ref="L13:O13"/>
    <mergeCell ref="A1:AI1"/>
    <mergeCell ref="A3:AI3"/>
    <mergeCell ref="U7:AI7"/>
    <mergeCell ref="X11:Z11"/>
    <mergeCell ref="L14:O14"/>
    <mergeCell ref="X12:Z12"/>
    <mergeCell ref="P13:AI13"/>
    <mergeCell ref="P14:AI14"/>
  </mergeCells>
  <phoneticPr fontId="4"/>
  <conditionalFormatting sqref="L10:AJ10">
    <cfRule type="containsBlanks" dxfId="6" priority="1">
      <formula>LEN(TRIM(L10))=0</formula>
    </cfRule>
  </conditionalFormatting>
  <conditionalFormatting sqref="L11:R12 T11:V12 X11:Z12 O15:V17 Z15:Z17 D19:AH20 D22:AI28 M35:P35 V35:Y35">
    <cfRule type="containsBlanks" dxfId="5" priority="5">
      <formula>LEN(TRIM(D11))=0</formula>
    </cfRule>
  </conditionalFormatting>
  <conditionalFormatting sqref="P13:P14">
    <cfRule type="containsBlanks" dxfId="4" priority="2">
      <formula>LEN(TRIM(P13))=0</formula>
    </cfRule>
  </conditionalFormatting>
  <conditionalFormatting sqref="U5 U7">
    <cfRule type="containsBlanks" dxfId="3" priority="3">
      <formula>LEN(TRIM(U5))=0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O15:O17 P16:S17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activeCell="A8" sqref="A8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8.7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</row>
    <row r="2" spans="1:35" ht="16.5" thickBot="1">
      <c r="A2" s="135" t="s">
        <v>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35" ht="30" customHeight="1">
      <c r="E3" s="4"/>
      <c r="J3" s="5"/>
      <c r="K3" s="5"/>
      <c r="L3" s="136" t="s">
        <v>47</v>
      </c>
      <c r="M3" s="137"/>
      <c r="N3" s="138"/>
      <c r="O3" s="136" t="s">
        <v>94</v>
      </c>
      <c r="P3" s="137"/>
      <c r="Q3" s="138"/>
    </row>
    <row r="4" spans="1:35" ht="30" customHeight="1">
      <c r="A4" s="3" t="s">
        <v>49</v>
      </c>
      <c r="B4" s="141">
        <f>計画書!$Z$15</f>
        <v>0</v>
      </c>
      <c r="C4" s="141"/>
      <c r="D4" s="141"/>
      <c r="E4" s="6"/>
      <c r="J4" s="7"/>
      <c r="K4" s="7"/>
      <c r="L4" s="8" t="s">
        <v>50</v>
      </c>
      <c r="M4" s="142" t="str">
        <f>IF(J20&lt;8,"",J20*37)</f>
        <v/>
      </c>
      <c r="N4" s="143"/>
      <c r="O4" s="8" t="s">
        <v>50</v>
      </c>
      <c r="P4" s="142" t="str">
        <f>M4</f>
        <v/>
      </c>
      <c r="Q4" s="143"/>
    </row>
    <row r="5" spans="1:35" ht="30" customHeight="1" thickBot="1">
      <c r="A5" s="3" t="s">
        <v>51</v>
      </c>
      <c r="B5" s="141">
        <f>計画書!$O$15</f>
        <v>0</v>
      </c>
      <c r="C5" s="141"/>
      <c r="D5" s="141"/>
      <c r="E5" s="6"/>
      <c r="F5" s="6"/>
      <c r="G5" s="6"/>
      <c r="H5" s="6"/>
      <c r="I5" s="6"/>
      <c r="J5" s="7"/>
      <c r="K5" s="7"/>
      <c r="L5" s="144" t="s">
        <v>52</v>
      </c>
      <c r="M5" s="145"/>
      <c r="N5" s="9" t="s">
        <v>53</v>
      </c>
      <c r="O5" s="144" t="s">
        <v>52</v>
      </c>
      <c r="P5" s="145"/>
      <c r="Q5" s="9" t="s">
        <v>53</v>
      </c>
    </row>
    <row r="6" spans="1:35" ht="30" customHeight="1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>
      <c r="A8" s="87"/>
      <c r="B8" s="88"/>
      <c r="C8" s="31" t="s">
        <v>70</v>
      </c>
      <c r="D8" s="89"/>
      <c r="E8" s="107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>
      <c r="A9" s="87"/>
      <c r="B9" s="88"/>
      <c r="C9" s="32" t="s">
        <v>70</v>
      </c>
      <c r="D9" s="89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>
      <c r="A10" s="87"/>
      <c r="B10" s="88"/>
      <c r="C10" s="32" t="s">
        <v>70</v>
      </c>
      <c r="D10" s="89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>
      <c r="A11" s="87"/>
      <c r="B11" s="88"/>
      <c r="C11" s="32" t="s">
        <v>56</v>
      </c>
      <c r="D11" s="89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>
      <c r="A12" s="87"/>
      <c r="B12" s="88"/>
      <c r="C12" s="32" t="s">
        <v>56</v>
      </c>
      <c r="D12" s="89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>
      <c r="A13" s="87"/>
      <c r="B13" s="88"/>
      <c r="C13" s="32" t="s">
        <v>56</v>
      </c>
      <c r="D13" s="89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>
      <c r="A14" s="87"/>
      <c r="B14" s="88"/>
      <c r="C14" s="32" t="s">
        <v>70</v>
      </c>
      <c r="D14" s="89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>
      <c r="A15" s="87"/>
      <c r="B15" s="88"/>
      <c r="C15" s="32" t="s">
        <v>70</v>
      </c>
      <c r="D15" s="89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>
      <c r="A16" s="87"/>
      <c r="B16" s="88"/>
      <c r="C16" s="32" t="s">
        <v>56</v>
      </c>
      <c r="D16" s="89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>
      <c r="A17" s="87"/>
      <c r="B17" s="88"/>
      <c r="C17" s="32" t="s">
        <v>56</v>
      </c>
      <c r="D17" s="89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>
      <c r="A18" s="87"/>
      <c r="B18" s="88"/>
      <c r="C18" s="32" t="s">
        <v>56</v>
      </c>
      <c r="D18" s="89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>
      <c r="A19" s="87"/>
      <c r="B19" s="88"/>
      <c r="C19" s="32" t="s">
        <v>56</v>
      </c>
      <c r="D19" s="89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>
      <c r="A20" s="146" t="s">
        <v>81</v>
      </c>
      <c r="B20" s="147"/>
      <c r="C20" s="147"/>
      <c r="D20" s="147"/>
      <c r="E20" s="147"/>
      <c r="F20" s="147"/>
      <c r="G20" s="147"/>
      <c r="H20" s="148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>
      <c r="A21" s="149" t="s">
        <v>82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33"/>
      <c r="M21" s="33"/>
      <c r="N21" s="33"/>
      <c r="O21" s="33"/>
      <c r="P21" s="33"/>
      <c r="Q21" s="33"/>
    </row>
    <row r="22" spans="1:32" ht="30" customHeight="1" thickBot="1">
      <c r="A22" s="6"/>
      <c r="B22" s="6"/>
      <c r="C22" s="7"/>
      <c r="D22" s="6"/>
      <c r="E22" s="6"/>
      <c r="F22" s="6"/>
      <c r="G22" s="6"/>
      <c r="J22" s="150" t="s">
        <v>83</v>
      </c>
      <c r="K22" s="151"/>
      <c r="L22" s="139">
        <f>SUM(M4,M20,N20)</f>
        <v>0</v>
      </c>
      <c r="M22" s="139"/>
      <c r="N22" s="152" t="s">
        <v>84</v>
      </c>
      <c r="O22" s="152"/>
      <c r="P22" s="139">
        <f>SUM(P4,P20,Q20)</f>
        <v>0</v>
      </c>
      <c r="Q22" s="140"/>
    </row>
    <row r="23" spans="1:32" ht="30" customHeight="1" thickBot="1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54" t="s">
        <v>85</v>
      </c>
      <c r="O23" s="152"/>
      <c r="P23" s="139">
        <f>IF(L22-P22&lt;0,"-",L22-P22)</f>
        <v>0</v>
      </c>
      <c r="Q23" s="140"/>
    </row>
    <row r="24" spans="1:32" ht="16.5" thickBot="1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>
      <c r="A25" s="155" t="s">
        <v>86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7"/>
      <c r="L25" s="156" t="s">
        <v>87</v>
      </c>
      <c r="M25" s="156"/>
      <c r="N25" s="156"/>
      <c r="O25" s="156"/>
      <c r="P25" s="156"/>
      <c r="Q25" s="157"/>
      <c r="AF25"/>
    </row>
    <row r="26" spans="1:32" ht="30" customHeight="1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4"/>
      <c r="L26" s="173"/>
      <c r="M26" s="173"/>
      <c r="N26" s="173"/>
      <c r="O26" s="173"/>
      <c r="P26" s="173"/>
      <c r="Q26" s="174"/>
    </row>
    <row r="27" spans="1:32" ht="30" customHeight="1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173"/>
      <c r="M27" s="173"/>
      <c r="N27" s="173"/>
      <c r="O27" s="173"/>
      <c r="P27" s="173"/>
      <c r="Q27" s="174"/>
    </row>
    <row r="28" spans="1:32" ht="30" customHeight="1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4"/>
      <c r="L28" s="173"/>
      <c r="M28" s="173"/>
      <c r="N28" s="173"/>
      <c r="O28" s="173"/>
      <c r="P28" s="173"/>
      <c r="Q28" s="174"/>
    </row>
    <row r="29" spans="1:32" ht="30" customHeight="1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4"/>
      <c r="L29" s="173"/>
      <c r="M29" s="173"/>
      <c r="N29" s="173"/>
      <c r="O29" s="173"/>
      <c r="P29" s="173"/>
      <c r="Q29" s="174"/>
    </row>
    <row r="30" spans="1:32" ht="30" customHeight="1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4"/>
      <c r="L30" s="173"/>
      <c r="M30" s="173"/>
      <c r="N30" s="173"/>
      <c r="O30" s="173"/>
      <c r="P30" s="173"/>
      <c r="Q30" s="174"/>
    </row>
    <row r="31" spans="1:32" ht="30" customHeight="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4"/>
      <c r="L31" s="173"/>
      <c r="M31" s="173"/>
      <c r="N31" s="173"/>
      <c r="O31" s="173"/>
      <c r="P31" s="173"/>
      <c r="Q31" s="174"/>
    </row>
    <row r="32" spans="1:32" ht="30" customHeight="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74"/>
      <c r="L32" s="173"/>
      <c r="M32" s="173"/>
      <c r="N32" s="173"/>
      <c r="O32" s="173"/>
      <c r="P32" s="173"/>
      <c r="Q32" s="174"/>
    </row>
    <row r="33" spans="1:17" ht="30" customHeight="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4"/>
      <c r="L33" s="173"/>
      <c r="M33" s="173"/>
      <c r="N33" s="173"/>
      <c r="O33" s="173"/>
      <c r="P33" s="173"/>
      <c r="Q33" s="174"/>
    </row>
    <row r="34" spans="1:17" ht="30" customHeight="1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3"/>
      <c r="M34" s="173"/>
      <c r="N34" s="173"/>
      <c r="O34" s="173"/>
      <c r="P34" s="173"/>
      <c r="Q34" s="174"/>
    </row>
    <row r="35" spans="1:17" ht="30" customHeight="1">
      <c r="A35" s="172"/>
      <c r="B35" s="173"/>
      <c r="C35" s="173"/>
      <c r="D35" s="173"/>
      <c r="E35" s="173"/>
      <c r="F35" s="173"/>
      <c r="G35" s="173"/>
      <c r="H35" s="173"/>
      <c r="I35" s="173"/>
      <c r="J35" s="173"/>
      <c r="K35" s="174"/>
      <c r="L35" s="173"/>
      <c r="M35" s="173"/>
      <c r="N35" s="173"/>
      <c r="O35" s="173"/>
      <c r="P35" s="173"/>
      <c r="Q35" s="174"/>
    </row>
    <row r="36" spans="1:17" ht="30" customHeight="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4"/>
      <c r="L36" s="173"/>
      <c r="M36" s="173"/>
      <c r="N36" s="173"/>
      <c r="O36" s="173"/>
      <c r="P36" s="173"/>
      <c r="Q36" s="174"/>
    </row>
    <row r="37" spans="1:17" ht="30" customHeight="1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174"/>
      <c r="L37" s="173"/>
      <c r="M37" s="173"/>
      <c r="N37" s="173"/>
      <c r="O37" s="173"/>
      <c r="P37" s="173"/>
      <c r="Q37" s="174"/>
    </row>
    <row r="38" spans="1:17" ht="30" customHeight="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174"/>
      <c r="L38" s="173"/>
      <c r="M38" s="173"/>
      <c r="N38" s="173"/>
      <c r="O38" s="173"/>
      <c r="P38" s="173"/>
      <c r="Q38" s="174"/>
    </row>
    <row r="39" spans="1:17" ht="30" customHeight="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174"/>
      <c r="L39" s="173"/>
      <c r="M39" s="173"/>
      <c r="N39" s="173"/>
      <c r="O39" s="173"/>
      <c r="P39" s="173"/>
      <c r="Q39" s="174"/>
    </row>
    <row r="40" spans="1:17" ht="30" customHeight="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174"/>
      <c r="L40" s="173"/>
      <c r="M40" s="173"/>
      <c r="N40" s="173"/>
      <c r="O40" s="173"/>
      <c r="P40" s="173"/>
      <c r="Q40" s="174"/>
    </row>
    <row r="41" spans="1:17" ht="30" customHeight="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174"/>
      <c r="L41" s="173"/>
      <c r="M41" s="173"/>
      <c r="N41" s="173"/>
      <c r="O41" s="173"/>
      <c r="P41" s="173"/>
      <c r="Q41" s="174"/>
    </row>
    <row r="42" spans="1:17" ht="30" customHeight="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174"/>
      <c r="L42" s="173"/>
      <c r="M42" s="173"/>
      <c r="N42" s="173"/>
      <c r="O42" s="173"/>
      <c r="P42" s="173"/>
      <c r="Q42" s="174"/>
    </row>
    <row r="43" spans="1:17" ht="30" customHeight="1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174"/>
      <c r="L43" s="173"/>
      <c r="M43" s="173"/>
      <c r="N43" s="173"/>
      <c r="O43" s="173"/>
      <c r="P43" s="173"/>
      <c r="Q43" s="174"/>
    </row>
    <row r="44" spans="1:17" ht="30" customHeight="1">
      <c r="A44" s="172"/>
      <c r="B44" s="173"/>
      <c r="C44" s="173"/>
      <c r="D44" s="173"/>
      <c r="E44" s="173"/>
      <c r="F44" s="173"/>
      <c r="G44" s="173"/>
      <c r="H44" s="173"/>
      <c r="I44" s="173"/>
      <c r="J44" s="173"/>
      <c r="K44" s="174"/>
      <c r="L44" s="173"/>
      <c r="M44" s="173"/>
      <c r="N44" s="173"/>
      <c r="O44" s="173"/>
      <c r="P44" s="173"/>
      <c r="Q44" s="174"/>
    </row>
    <row r="45" spans="1:17" ht="30" customHeight="1">
      <c r="A45" s="172"/>
      <c r="B45" s="173"/>
      <c r="C45" s="173"/>
      <c r="D45" s="173"/>
      <c r="E45" s="173"/>
      <c r="F45" s="173"/>
      <c r="G45" s="173"/>
      <c r="H45" s="173"/>
      <c r="I45" s="173"/>
      <c r="J45" s="173"/>
      <c r="K45" s="174"/>
      <c r="L45" s="173"/>
      <c r="M45" s="173"/>
      <c r="N45" s="173"/>
      <c r="O45" s="173"/>
      <c r="P45" s="173"/>
      <c r="Q45" s="174"/>
    </row>
    <row r="46" spans="1:17" ht="30" customHeight="1">
      <c r="A46" s="172"/>
      <c r="B46" s="173"/>
      <c r="C46" s="173"/>
      <c r="D46" s="173"/>
      <c r="E46" s="173"/>
      <c r="F46" s="173"/>
      <c r="G46" s="173"/>
      <c r="H46" s="173"/>
      <c r="I46" s="173"/>
      <c r="J46" s="173"/>
      <c r="K46" s="174"/>
      <c r="L46" s="173"/>
      <c r="M46" s="173"/>
      <c r="N46" s="173"/>
      <c r="O46" s="173"/>
      <c r="P46" s="173"/>
      <c r="Q46" s="174"/>
    </row>
    <row r="47" spans="1:17" ht="30" customHeight="1">
      <c r="A47" s="172"/>
      <c r="B47" s="173"/>
      <c r="C47" s="173"/>
      <c r="D47" s="173"/>
      <c r="E47" s="173"/>
      <c r="F47" s="173"/>
      <c r="G47" s="173"/>
      <c r="H47" s="173"/>
      <c r="I47" s="173"/>
      <c r="J47" s="173"/>
      <c r="K47" s="174"/>
      <c r="L47" s="173"/>
      <c r="M47" s="173"/>
      <c r="N47" s="173"/>
      <c r="O47" s="173"/>
      <c r="P47" s="173"/>
      <c r="Q47" s="174"/>
    </row>
    <row r="48" spans="1:17" ht="30" customHeight="1">
      <c r="A48" s="172"/>
      <c r="B48" s="173"/>
      <c r="C48" s="173"/>
      <c r="D48" s="173"/>
      <c r="E48" s="173"/>
      <c r="F48" s="173"/>
      <c r="G48" s="173"/>
      <c r="H48" s="173"/>
      <c r="I48" s="173"/>
      <c r="J48" s="173"/>
      <c r="K48" s="174"/>
      <c r="L48" s="173"/>
      <c r="M48" s="173"/>
      <c r="N48" s="173"/>
      <c r="O48" s="173"/>
      <c r="P48" s="173"/>
      <c r="Q48" s="174"/>
    </row>
    <row r="49" spans="1:11" ht="15.75">
      <c r="A49" s="153" t="s">
        <v>88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</row>
  </sheetData>
  <sheetProtection sheet="1"/>
  <protectedRanges>
    <protectedRange sqref="A8:B19 D8:K19 M8:N19 A26:K48 L26:Q48" name="範囲1"/>
  </protectedRanges>
  <mergeCells count="23">
    <mergeCell ref="A2:Q2"/>
    <mergeCell ref="B4:D4"/>
    <mergeCell ref="L3:N3"/>
    <mergeCell ref="O3:Q3"/>
    <mergeCell ref="A1:AI1"/>
    <mergeCell ref="B5:D5"/>
    <mergeCell ref="M4:N4"/>
    <mergeCell ref="P4:Q4"/>
    <mergeCell ref="L5:M5"/>
    <mergeCell ref="O5:P5"/>
    <mergeCell ref="A26:K48"/>
    <mergeCell ref="L26:Q48"/>
    <mergeCell ref="A49:K49"/>
    <mergeCell ref="A20:H20"/>
    <mergeCell ref="A21:K21"/>
    <mergeCell ref="N22:O22"/>
    <mergeCell ref="N23:O23"/>
    <mergeCell ref="A25:K25"/>
    <mergeCell ref="L25:Q25"/>
    <mergeCell ref="P23:Q23"/>
    <mergeCell ref="P22:Q22"/>
    <mergeCell ref="L22:M22"/>
    <mergeCell ref="J22:K22"/>
  </mergeCells>
  <phoneticPr fontId="4"/>
  <conditionalFormatting sqref="M8:N19 A8:B19 D8:K19">
    <cfRule type="containsBlanks" dxfId="2" priority="1">
      <formula>LEN(TRIM(A8))=0</formula>
    </cfRule>
  </conditionalFormatting>
  <dataValidations count="1">
    <dataValidation type="list" allowBlank="1" showInputMessage="1" showErrorMessage="1" sqref="K8:K19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activeCell="A8" sqref="A8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8.7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</row>
    <row r="2" spans="1:35" ht="16.5" thickBot="1">
      <c r="A2" s="135" t="s">
        <v>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35" ht="30" customHeight="1">
      <c r="E3" s="4"/>
      <c r="J3" s="5"/>
      <c r="K3" s="5"/>
      <c r="L3" s="136" t="s">
        <v>47</v>
      </c>
      <c r="M3" s="137"/>
      <c r="N3" s="138"/>
      <c r="O3" s="136" t="s">
        <v>94</v>
      </c>
      <c r="P3" s="137"/>
      <c r="Q3" s="138"/>
    </row>
    <row r="4" spans="1:35" ht="30" customHeight="1">
      <c r="A4" s="3" t="s">
        <v>49</v>
      </c>
      <c r="B4" s="141">
        <f>計画書!$Z$16</f>
        <v>0</v>
      </c>
      <c r="C4" s="141"/>
      <c r="D4" s="141"/>
      <c r="E4" s="6"/>
      <c r="J4" s="7"/>
      <c r="K4" s="7"/>
      <c r="L4" s="8" t="s">
        <v>50</v>
      </c>
      <c r="M4" s="175" t="str">
        <f>IF(J20&lt;8,"",J20*37)</f>
        <v/>
      </c>
      <c r="N4" s="176"/>
      <c r="O4" s="8" t="s">
        <v>50</v>
      </c>
      <c r="P4" s="175" t="str">
        <f>M4</f>
        <v/>
      </c>
      <c r="Q4" s="176"/>
    </row>
    <row r="5" spans="1:35" ht="30" customHeight="1" thickBot="1">
      <c r="A5" s="3" t="s">
        <v>51</v>
      </c>
      <c r="B5" s="141">
        <f>計画書!$O$16</f>
        <v>0</v>
      </c>
      <c r="C5" s="141"/>
      <c r="D5" s="141"/>
      <c r="E5" s="6"/>
      <c r="F5" s="6"/>
      <c r="G5" s="6"/>
      <c r="H5" s="6"/>
      <c r="I5" s="6"/>
      <c r="J5" s="7"/>
      <c r="K5" s="7"/>
      <c r="L5" s="144" t="s">
        <v>52</v>
      </c>
      <c r="M5" s="145"/>
      <c r="N5" s="9" t="s">
        <v>53</v>
      </c>
      <c r="O5" s="144" t="s">
        <v>52</v>
      </c>
      <c r="P5" s="145"/>
      <c r="Q5" s="9" t="s">
        <v>53</v>
      </c>
    </row>
    <row r="6" spans="1:35" ht="30" customHeight="1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>
      <c r="A8" s="87"/>
      <c r="B8" s="88"/>
      <c r="C8" s="31" t="s">
        <v>70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>
      <c r="A9" s="87"/>
      <c r="B9" s="93"/>
      <c r="C9" s="32" t="s">
        <v>70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>
      <c r="A10" s="97"/>
      <c r="B10" s="93"/>
      <c r="C10" s="32" t="s">
        <v>70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>
      <c r="A11" s="97"/>
      <c r="B11" s="93"/>
      <c r="C11" s="32" t="s">
        <v>56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>
      <c r="A12" s="97"/>
      <c r="B12" s="93"/>
      <c r="C12" s="32" t="s">
        <v>56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>
      <c r="A13" s="97"/>
      <c r="B13" s="93"/>
      <c r="C13" s="32" t="s">
        <v>56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>
      <c r="A14" s="87"/>
      <c r="B14" s="93"/>
      <c r="C14" s="32" t="s">
        <v>70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>
      <c r="A15" s="97"/>
      <c r="B15" s="93"/>
      <c r="C15" s="32" t="s">
        <v>70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>
      <c r="A16" s="97"/>
      <c r="B16" s="93"/>
      <c r="C16" s="32" t="s">
        <v>56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>
      <c r="A17" s="97"/>
      <c r="B17" s="93"/>
      <c r="C17" s="32" t="s">
        <v>56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>
      <c r="A18" s="97"/>
      <c r="B18" s="93"/>
      <c r="C18" s="32" t="s">
        <v>56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>
      <c r="A19" s="97"/>
      <c r="B19" s="93"/>
      <c r="C19" s="32" t="s">
        <v>56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>
      <c r="A20" s="146" t="s">
        <v>81</v>
      </c>
      <c r="B20" s="147"/>
      <c r="C20" s="147"/>
      <c r="D20" s="147"/>
      <c r="E20" s="147"/>
      <c r="F20" s="147"/>
      <c r="G20" s="147"/>
      <c r="H20" s="148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>
      <c r="A21" s="149" t="s">
        <v>82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33"/>
      <c r="M21" s="33"/>
      <c r="N21" s="33"/>
      <c r="O21" s="33"/>
      <c r="P21" s="33"/>
      <c r="Q21" s="33"/>
    </row>
    <row r="22" spans="1:32" ht="30" customHeight="1" thickBot="1">
      <c r="A22" s="6"/>
      <c r="B22" s="6"/>
      <c r="C22" s="7"/>
      <c r="D22" s="6"/>
      <c r="E22" s="6"/>
      <c r="F22" s="6"/>
      <c r="G22" s="6"/>
      <c r="J22" s="150" t="s">
        <v>83</v>
      </c>
      <c r="K22" s="151"/>
      <c r="L22" s="139">
        <f>SUM(M4,M20,N20)</f>
        <v>0</v>
      </c>
      <c r="M22" s="139"/>
      <c r="N22" s="152" t="s">
        <v>84</v>
      </c>
      <c r="O22" s="152"/>
      <c r="P22" s="139">
        <f>SUM(P4,P20,Q20)</f>
        <v>0</v>
      </c>
      <c r="Q22" s="140"/>
    </row>
    <row r="23" spans="1:32" ht="30" customHeight="1" thickBot="1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54" t="s">
        <v>85</v>
      </c>
      <c r="O23" s="152"/>
      <c r="P23" s="139">
        <f>IF(L22-P22&lt;0,"-",L22-P22)</f>
        <v>0</v>
      </c>
      <c r="Q23" s="140"/>
    </row>
    <row r="24" spans="1:32" ht="16.5" thickBot="1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>
      <c r="A25" s="155" t="s">
        <v>86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7"/>
      <c r="L25" s="156" t="s">
        <v>87</v>
      </c>
      <c r="M25" s="156"/>
      <c r="N25" s="156"/>
      <c r="O25" s="156"/>
      <c r="P25" s="156"/>
      <c r="Q25" s="157"/>
      <c r="AF25"/>
    </row>
    <row r="26" spans="1:32" ht="30" customHeight="1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4"/>
      <c r="L26" s="173"/>
      <c r="M26" s="173"/>
      <c r="N26" s="173"/>
      <c r="O26" s="173"/>
      <c r="P26" s="173"/>
      <c r="Q26" s="174"/>
    </row>
    <row r="27" spans="1:32" ht="30" customHeight="1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173"/>
      <c r="M27" s="173"/>
      <c r="N27" s="173"/>
      <c r="O27" s="173"/>
      <c r="P27" s="173"/>
      <c r="Q27" s="174"/>
    </row>
    <row r="28" spans="1:32" ht="30" customHeight="1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4"/>
      <c r="L28" s="173"/>
      <c r="M28" s="173"/>
      <c r="N28" s="173"/>
      <c r="O28" s="173"/>
      <c r="P28" s="173"/>
      <c r="Q28" s="174"/>
    </row>
    <row r="29" spans="1:32" ht="30" customHeight="1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4"/>
      <c r="L29" s="173"/>
      <c r="M29" s="173"/>
      <c r="N29" s="173"/>
      <c r="O29" s="173"/>
      <c r="P29" s="173"/>
      <c r="Q29" s="174"/>
    </row>
    <row r="30" spans="1:32" ht="30" customHeight="1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4"/>
      <c r="L30" s="173"/>
      <c r="M30" s="173"/>
      <c r="N30" s="173"/>
      <c r="O30" s="173"/>
      <c r="P30" s="173"/>
      <c r="Q30" s="174"/>
    </row>
    <row r="31" spans="1:32" ht="30" customHeight="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4"/>
      <c r="L31" s="173"/>
      <c r="M31" s="173"/>
      <c r="N31" s="173"/>
      <c r="O31" s="173"/>
      <c r="P31" s="173"/>
      <c r="Q31" s="174"/>
    </row>
    <row r="32" spans="1:32" ht="30" customHeight="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74"/>
      <c r="L32" s="173"/>
      <c r="M32" s="173"/>
      <c r="N32" s="173"/>
      <c r="O32" s="173"/>
      <c r="P32" s="173"/>
      <c r="Q32" s="174"/>
    </row>
    <row r="33" spans="1:17" ht="30" customHeight="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4"/>
      <c r="L33" s="173"/>
      <c r="M33" s="173"/>
      <c r="N33" s="173"/>
      <c r="O33" s="173"/>
      <c r="P33" s="173"/>
      <c r="Q33" s="174"/>
    </row>
    <row r="34" spans="1:17" ht="30" customHeight="1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3"/>
      <c r="M34" s="173"/>
      <c r="N34" s="173"/>
      <c r="O34" s="173"/>
      <c r="P34" s="173"/>
      <c r="Q34" s="174"/>
    </row>
    <row r="35" spans="1:17" ht="30" customHeight="1">
      <c r="A35" s="172"/>
      <c r="B35" s="173"/>
      <c r="C35" s="173"/>
      <c r="D35" s="173"/>
      <c r="E35" s="173"/>
      <c r="F35" s="173"/>
      <c r="G35" s="173"/>
      <c r="H35" s="173"/>
      <c r="I35" s="173"/>
      <c r="J35" s="173"/>
      <c r="K35" s="174"/>
      <c r="L35" s="173"/>
      <c r="M35" s="173"/>
      <c r="N35" s="173"/>
      <c r="O35" s="173"/>
      <c r="P35" s="173"/>
      <c r="Q35" s="174"/>
    </row>
    <row r="36" spans="1:17" ht="30" customHeight="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4"/>
      <c r="L36" s="173"/>
      <c r="M36" s="173"/>
      <c r="N36" s="173"/>
      <c r="O36" s="173"/>
      <c r="P36" s="173"/>
      <c r="Q36" s="174"/>
    </row>
    <row r="37" spans="1:17" ht="30" customHeight="1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174"/>
      <c r="L37" s="173"/>
      <c r="M37" s="173"/>
      <c r="N37" s="173"/>
      <c r="O37" s="173"/>
      <c r="P37" s="173"/>
      <c r="Q37" s="174"/>
    </row>
    <row r="38" spans="1:17" ht="30" customHeight="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174"/>
      <c r="L38" s="173"/>
      <c r="M38" s="173"/>
      <c r="N38" s="173"/>
      <c r="O38" s="173"/>
      <c r="P38" s="173"/>
      <c r="Q38" s="174"/>
    </row>
    <row r="39" spans="1:17" ht="30" customHeight="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174"/>
      <c r="L39" s="173"/>
      <c r="M39" s="173"/>
      <c r="N39" s="173"/>
      <c r="O39" s="173"/>
      <c r="P39" s="173"/>
      <c r="Q39" s="174"/>
    </row>
    <row r="40" spans="1:17" ht="30" customHeight="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174"/>
      <c r="L40" s="173"/>
      <c r="M40" s="173"/>
      <c r="N40" s="173"/>
      <c r="O40" s="173"/>
      <c r="P40" s="173"/>
      <c r="Q40" s="174"/>
    </row>
    <row r="41" spans="1:17" ht="30" customHeight="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174"/>
      <c r="L41" s="173"/>
      <c r="M41" s="173"/>
      <c r="N41" s="173"/>
      <c r="O41" s="173"/>
      <c r="P41" s="173"/>
      <c r="Q41" s="174"/>
    </row>
    <row r="42" spans="1:17" ht="30" customHeight="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174"/>
      <c r="L42" s="173"/>
      <c r="M42" s="173"/>
      <c r="N42" s="173"/>
      <c r="O42" s="173"/>
      <c r="P42" s="173"/>
      <c r="Q42" s="174"/>
    </row>
    <row r="43" spans="1:17" ht="30" customHeight="1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174"/>
      <c r="L43" s="173"/>
      <c r="M43" s="173"/>
      <c r="N43" s="173"/>
      <c r="O43" s="173"/>
      <c r="P43" s="173"/>
      <c r="Q43" s="174"/>
    </row>
    <row r="44" spans="1:17" ht="30" customHeight="1">
      <c r="A44" s="172"/>
      <c r="B44" s="173"/>
      <c r="C44" s="173"/>
      <c r="D44" s="173"/>
      <c r="E44" s="173"/>
      <c r="F44" s="173"/>
      <c r="G44" s="173"/>
      <c r="H44" s="173"/>
      <c r="I44" s="173"/>
      <c r="J44" s="173"/>
      <c r="K44" s="174"/>
      <c r="L44" s="173"/>
      <c r="M44" s="173"/>
      <c r="N44" s="173"/>
      <c r="O44" s="173"/>
      <c r="P44" s="173"/>
      <c r="Q44" s="174"/>
    </row>
    <row r="45" spans="1:17" ht="30" customHeight="1">
      <c r="A45" s="172"/>
      <c r="B45" s="173"/>
      <c r="C45" s="173"/>
      <c r="D45" s="173"/>
      <c r="E45" s="173"/>
      <c r="F45" s="173"/>
      <c r="G45" s="173"/>
      <c r="H45" s="173"/>
      <c r="I45" s="173"/>
      <c r="J45" s="173"/>
      <c r="K45" s="174"/>
      <c r="L45" s="173"/>
      <c r="M45" s="173"/>
      <c r="N45" s="173"/>
      <c r="O45" s="173"/>
      <c r="P45" s="173"/>
      <c r="Q45" s="174"/>
    </row>
    <row r="46" spans="1:17" ht="30" customHeight="1">
      <c r="A46" s="172"/>
      <c r="B46" s="173"/>
      <c r="C46" s="173"/>
      <c r="D46" s="173"/>
      <c r="E46" s="173"/>
      <c r="F46" s="173"/>
      <c r="G46" s="173"/>
      <c r="H46" s="173"/>
      <c r="I46" s="173"/>
      <c r="J46" s="173"/>
      <c r="K46" s="174"/>
      <c r="L46" s="173"/>
      <c r="M46" s="173"/>
      <c r="N46" s="173"/>
      <c r="O46" s="173"/>
      <c r="P46" s="173"/>
      <c r="Q46" s="174"/>
    </row>
    <row r="47" spans="1:17" ht="30" customHeight="1">
      <c r="A47" s="172"/>
      <c r="B47" s="173"/>
      <c r="C47" s="173"/>
      <c r="D47" s="173"/>
      <c r="E47" s="173"/>
      <c r="F47" s="173"/>
      <c r="G47" s="173"/>
      <c r="H47" s="173"/>
      <c r="I47" s="173"/>
      <c r="J47" s="173"/>
      <c r="K47" s="174"/>
      <c r="L47" s="173"/>
      <c r="M47" s="173"/>
      <c r="N47" s="173"/>
      <c r="O47" s="173"/>
      <c r="P47" s="173"/>
      <c r="Q47" s="174"/>
    </row>
    <row r="48" spans="1:17" ht="30" customHeight="1">
      <c r="A48" s="172"/>
      <c r="B48" s="173"/>
      <c r="C48" s="173"/>
      <c r="D48" s="173"/>
      <c r="E48" s="173"/>
      <c r="F48" s="173"/>
      <c r="G48" s="173"/>
      <c r="H48" s="173"/>
      <c r="I48" s="173"/>
      <c r="J48" s="173"/>
      <c r="K48" s="174"/>
      <c r="L48" s="173"/>
      <c r="M48" s="173"/>
      <c r="N48" s="173"/>
      <c r="O48" s="173"/>
      <c r="P48" s="173"/>
      <c r="Q48" s="174"/>
    </row>
    <row r="49" spans="1:11" ht="15.75">
      <c r="A49" s="153" t="s">
        <v>88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</row>
  </sheetData>
  <sheetProtection sheet="1"/>
  <protectedRanges>
    <protectedRange sqref="A8:B19 D8:K19 M8:N19 A26:K48 L26:Q48" name="範囲1"/>
  </protectedRanges>
  <mergeCells count="23">
    <mergeCell ref="A26:K48"/>
    <mergeCell ref="L26:Q48"/>
    <mergeCell ref="A49:K49"/>
    <mergeCell ref="N23:O23"/>
    <mergeCell ref="P23:Q23"/>
    <mergeCell ref="A25:K25"/>
    <mergeCell ref="L25:Q25"/>
    <mergeCell ref="A2:Q2"/>
    <mergeCell ref="L3:N3"/>
    <mergeCell ref="O3:Q3"/>
    <mergeCell ref="A1:AI1"/>
    <mergeCell ref="P22:Q22"/>
    <mergeCell ref="B4:D4"/>
    <mergeCell ref="M4:N4"/>
    <mergeCell ref="P4:Q4"/>
    <mergeCell ref="B5:D5"/>
    <mergeCell ref="L5:M5"/>
    <mergeCell ref="O5:P5"/>
    <mergeCell ref="A20:H20"/>
    <mergeCell ref="A21:K21"/>
    <mergeCell ref="J22:K22"/>
    <mergeCell ref="L22:M22"/>
    <mergeCell ref="N22:O22"/>
  </mergeCells>
  <phoneticPr fontId="4"/>
  <conditionalFormatting sqref="A8:B19 D8:K19 M8:N19">
    <cfRule type="containsBlanks" dxfId="1" priority="1">
      <formula>LEN(TRIM(A8))=0</formula>
    </cfRule>
  </conditionalFormatting>
  <dataValidations count="1">
    <dataValidation type="list" allowBlank="1" showInputMessage="1" showErrorMessage="1" sqref="K8:K19" xr:uid="{00000000-0002-0000-04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activeCell="A8" sqref="A8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8.7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</row>
    <row r="2" spans="1:35" ht="16.5" thickBot="1">
      <c r="A2" s="135" t="s">
        <v>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35" ht="30" customHeight="1">
      <c r="E3" s="4"/>
      <c r="J3" s="5"/>
      <c r="K3" s="5"/>
      <c r="L3" s="136" t="s">
        <v>47</v>
      </c>
      <c r="M3" s="137"/>
      <c r="N3" s="138"/>
      <c r="O3" s="136" t="s">
        <v>94</v>
      </c>
      <c r="P3" s="137"/>
      <c r="Q3" s="138"/>
    </row>
    <row r="4" spans="1:35" ht="30" customHeight="1">
      <c r="A4" s="3" t="s">
        <v>49</v>
      </c>
      <c r="B4" s="141">
        <f>計画書!$Z$17</f>
        <v>0</v>
      </c>
      <c r="C4" s="141"/>
      <c r="D4" s="141"/>
      <c r="E4" s="6"/>
      <c r="J4" s="7"/>
      <c r="K4" s="7"/>
      <c r="L4" s="8" t="s">
        <v>50</v>
      </c>
      <c r="M4" s="142" t="str">
        <f>IF(J20&lt;8,"",J20*37)</f>
        <v/>
      </c>
      <c r="N4" s="143"/>
      <c r="O4" s="8" t="s">
        <v>50</v>
      </c>
      <c r="P4" s="142" t="str">
        <f>M4</f>
        <v/>
      </c>
      <c r="Q4" s="143"/>
    </row>
    <row r="5" spans="1:35" ht="30" customHeight="1" thickBot="1">
      <c r="A5" s="3" t="s">
        <v>51</v>
      </c>
      <c r="B5" s="141">
        <f>計画書!$O$17</f>
        <v>0</v>
      </c>
      <c r="C5" s="141"/>
      <c r="D5" s="141"/>
      <c r="E5" s="6"/>
      <c r="F5" s="6"/>
      <c r="G5" s="6"/>
      <c r="H5" s="6"/>
      <c r="I5" s="6"/>
      <c r="J5" s="7"/>
      <c r="K5" s="7"/>
      <c r="L5" s="144" t="s">
        <v>52</v>
      </c>
      <c r="M5" s="145"/>
      <c r="N5" s="9" t="s">
        <v>53</v>
      </c>
      <c r="O5" s="144" t="s">
        <v>52</v>
      </c>
      <c r="P5" s="145"/>
      <c r="Q5" s="9" t="s">
        <v>53</v>
      </c>
    </row>
    <row r="6" spans="1:35" ht="30" customHeight="1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>
      <c r="A8" s="87"/>
      <c r="B8" s="88"/>
      <c r="C8" s="31" t="s">
        <v>70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>
      <c r="A9" s="87"/>
      <c r="B9" s="93"/>
      <c r="C9" s="32" t="s">
        <v>70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>
      <c r="A10" s="97"/>
      <c r="B10" s="93"/>
      <c r="C10" s="32" t="s">
        <v>70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>
      <c r="A11" s="97"/>
      <c r="B11" s="93"/>
      <c r="C11" s="32" t="s">
        <v>56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>
      <c r="A12" s="97"/>
      <c r="B12" s="93"/>
      <c r="C12" s="32" t="s">
        <v>56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>
      <c r="A13" s="97"/>
      <c r="B13" s="93"/>
      <c r="C13" s="32" t="s">
        <v>56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>
      <c r="A14" s="87"/>
      <c r="B14" s="93"/>
      <c r="C14" s="32" t="s">
        <v>70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>
      <c r="A15" s="97"/>
      <c r="B15" s="93"/>
      <c r="C15" s="32" t="s">
        <v>70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>
      <c r="A16" s="97"/>
      <c r="B16" s="93"/>
      <c r="C16" s="32" t="s">
        <v>56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>
      <c r="A17" s="97"/>
      <c r="B17" s="93"/>
      <c r="C17" s="32" t="s">
        <v>56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>
      <c r="A18" s="97"/>
      <c r="B18" s="93"/>
      <c r="C18" s="32" t="s">
        <v>56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>
      <c r="A19" s="97"/>
      <c r="B19" s="93"/>
      <c r="C19" s="32" t="s">
        <v>56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>
      <c r="A20" s="146" t="s">
        <v>81</v>
      </c>
      <c r="B20" s="147"/>
      <c r="C20" s="147"/>
      <c r="D20" s="147"/>
      <c r="E20" s="147"/>
      <c r="F20" s="147"/>
      <c r="G20" s="147"/>
      <c r="H20" s="148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>
      <c r="A21" s="149" t="s">
        <v>82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33"/>
      <c r="M21" s="33"/>
      <c r="N21" s="33"/>
      <c r="O21" s="33"/>
      <c r="P21" s="33"/>
      <c r="Q21" s="33"/>
    </row>
    <row r="22" spans="1:32" ht="30" customHeight="1" thickBot="1">
      <c r="A22" s="6"/>
      <c r="B22" s="6"/>
      <c r="C22" s="7"/>
      <c r="D22" s="6"/>
      <c r="E22" s="6"/>
      <c r="F22" s="6"/>
      <c r="G22" s="6"/>
      <c r="J22" s="150" t="s">
        <v>83</v>
      </c>
      <c r="K22" s="151"/>
      <c r="L22" s="139">
        <f>SUM(M4,M20,N20)</f>
        <v>0</v>
      </c>
      <c r="M22" s="139"/>
      <c r="N22" s="152" t="s">
        <v>84</v>
      </c>
      <c r="O22" s="152"/>
      <c r="P22" s="139">
        <f>SUM(P4,P20,Q20)</f>
        <v>0</v>
      </c>
      <c r="Q22" s="140"/>
    </row>
    <row r="23" spans="1:32" ht="30" customHeight="1" thickBot="1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54" t="s">
        <v>85</v>
      </c>
      <c r="O23" s="152"/>
      <c r="P23" s="139">
        <f>IF(L22-P22&lt;0,"-",L22-P22)</f>
        <v>0</v>
      </c>
      <c r="Q23" s="140"/>
    </row>
    <row r="24" spans="1:32" ht="16.5" thickBot="1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>
      <c r="A25" s="155" t="s">
        <v>86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7"/>
      <c r="L25" s="156" t="s">
        <v>87</v>
      </c>
      <c r="M25" s="156"/>
      <c r="N25" s="156"/>
      <c r="O25" s="156"/>
      <c r="P25" s="156"/>
      <c r="Q25" s="157"/>
      <c r="AF25"/>
    </row>
    <row r="26" spans="1:32" ht="30" customHeight="1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4"/>
      <c r="L26" s="173"/>
      <c r="M26" s="173"/>
      <c r="N26" s="173"/>
      <c r="O26" s="173"/>
      <c r="P26" s="173"/>
      <c r="Q26" s="174"/>
    </row>
    <row r="27" spans="1:32" ht="30" customHeight="1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173"/>
      <c r="M27" s="173"/>
      <c r="N27" s="173"/>
      <c r="O27" s="173"/>
      <c r="P27" s="173"/>
      <c r="Q27" s="174"/>
    </row>
    <row r="28" spans="1:32" ht="30" customHeight="1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4"/>
      <c r="L28" s="173"/>
      <c r="M28" s="173"/>
      <c r="N28" s="173"/>
      <c r="O28" s="173"/>
      <c r="P28" s="173"/>
      <c r="Q28" s="174"/>
    </row>
    <row r="29" spans="1:32" ht="30" customHeight="1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4"/>
      <c r="L29" s="173"/>
      <c r="M29" s="173"/>
      <c r="N29" s="173"/>
      <c r="O29" s="173"/>
      <c r="P29" s="173"/>
      <c r="Q29" s="174"/>
    </row>
    <row r="30" spans="1:32" ht="30" customHeight="1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4"/>
      <c r="L30" s="173"/>
      <c r="M30" s="173"/>
      <c r="N30" s="173"/>
      <c r="O30" s="173"/>
      <c r="P30" s="173"/>
      <c r="Q30" s="174"/>
    </row>
    <row r="31" spans="1:32" ht="30" customHeight="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4"/>
      <c r="L31" s="173"/>
      <c r="M31" s="173"/>
      <c r="N31" s="173"/>
      <c r="O31" s="173"/>
      <c r="P31" s="173"/>
      <c r="Q31" s="174"/>
    </row>
    <row r="32" spans="1:32" ht="30" customHeight="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74"/>
      <c r="L32" s="173"/>
      <c r="M32" s="173"/>
      <c r="N32" s="173"/>
      <c r="O32" s="173"/>
      <c r="P32" s="173"/>
      <c r="Q32" s="174"/>
    </row>
    <row r="33" spans="1:17" ht="30" customHeight="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4"/>
      <c r="L33" s="173"/>
      <c r="M33" s="173"/>
      <c r="N33" s="173"/>
      <c r="O33" s="173"/>
      <c r="P33" s="173"/>
      <c r="Q33" s="174"/>
    </row>
    <row r="34" spans="1:17" ht="30" customHeight="1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3"/>
      <c r="M34" s="173"/>
      <c r="N34" s="173"/>
      <c r="O34" s="173"/>
      <c r="P34" s="173"/>
      <c r="Q34" s="174"/>
    </row>
    <row r="35" spans="1:17" ht="30" customHeight="1">
      <c r="A35" s="172"/>
      <c r="B35" s="173"/>
      <c r="C35" s="173"/>
      <c r="D35" s="173"/>
      <c r="E35" s="173"/>
      <c r="F35" s="173"/>
      <c r="G35" s="173"/>
      <c r="H35" s="173"/>
      <c r="I35" s="173"/>
      <c r="J35" s="173"/>
      <c r="K35" s="174"/>
      <c r="L35" s="173"/>
      <c r="M35" s="173"/>
      <c r="N35" s="173"/>
      <c r="O35" s="173"/>
      <c r="P35" s="173"/>
      <c r="Q35" s="174"/>
    </row>
    <row r="36" spans="1:17" ht="30" customHeight="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4"/>
      <c r="L36" s="173"/>
      <c r="M36" s="173"/>
      <c r="N36" s="173"/>
      <c r="O36" s="173"/>
      <c r="P36" s="173"/>
      <c r="Q36" s="174"/>
    </row>
    <row r="37" spans="1:17" ht="30" customHeight="1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174"/>
      <c r="L37" s="173"/>
      <c r="M37" s="173"/>
      <c r="N37" s="173"/>
      <c r="O37" s="173"/>
      <c r="P37" s="173"/>
      <c r="Q37" s="174"/>
    </row>
    <row r="38" spans="1:17" ht="30" customHeight="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174"/>
      <c r="L38" s="173"/>
      <c r="M38" s="173"/>
      <c r="N38" s="173"/>
      <c r="O38" s="173"/>
      <c r="P38" s="173"/>
      <c r="Q38" s="174"/>
    </row>
    <row r="39" spans="1:17" ht="30" customHeight="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174"/>
      <c r="L39" s="173"/>
      <c r="M39" s="173"/>
      <c r="N39" s="173"/>
      <c r="O39" s="173"/>
      <c r="P39" s="173"/>
      <c r="Q39" s="174"/>
    </row>
    <row r="40" spans="1:17" ht="30" customHeight="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174"/>
      <c r="L40" s="173"/>
      <c r="M40" s="173"/>
      <c r="N40" s="173"/>
      <c r="O40" s="173"/>
      <c r="P40" s="173"/>
      <c r="Q40" s="174"/>
    </row>
    <row r="41" spans="1:17" ht="30" customHeight="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174"/>
      <c r="L41" s="173"/>
      <c r="M41" s="173"/>
      <c r="N41" s="173"/>
      <c r="O41" s="173"/>
      <c r="P41" s="173"/>
      <c r="Q41" s="174"/>
    </row>
    <row r="42" spans="1:17" ht="30" customHeight="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174"/>
      <c r="L42" s="173"/>
      <c r="M42" s="173"/>
      <c r="N42" s="173"/>
      <c r="O42" s="173"/>
      <c r="P42" s="173"/>
      <c r="Q42" s="174"/>
    </row>
    <row r="43" spans="1:17" ht="30" customHeight="1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174"/>
      <c r="L43" s="173"/>
      <c r="M43" s="173"/>
      <c r="N43" s="173"/>
      <c r="O43" s="173"/>
      <c r="P43" s="173"/>
      <c r="Q43" s="174"/>
    </row>
    <row r="44" spans="1:17" ht="30" customHeight="1">
      <c r="A44" s="172"/>
      <c r="B44" s="173"/>
      <c r="C44" s="173"/>
      <c r="D44" s="173"/>
      <c r="E44" s="173"/>
      <c r="F44" s="173"/>
      <c r="G44" s="173"/>
      <c r="H44" s="173"/>
      <c r="I44" s="173"/>
      <c r="J44" s="173"/>
      <c r="K44" s="174"/>
      <c r="L44" s="173"/>
      <c r="M44" s="173"/>
      <c r="N44" s="173"/>
      <c r="O44" s="173"/>
      <c r="P44" s="173"/>
      <c r="Q44" s="174"/>
    </row>
    <row r="45" spans="1:17" ht="30" customHeight="1">
      <c r="A45" s="172"/>
      <c r="B45" s="173"/>
      <c r="C45" s="173"/>
      <c r="D45" s="173"/>
      <c r="E45" s="173"/>
      <c r="F45" s="173"/>
      <c r="G45" s="173"/>
      <c r="H45" s="173"/>
      <c r="I45" s="173"/>
      <c r="J45" s="173"/>
      <c r="K45" s="174"/>
      <c r="L45" s="173"/>
      <c r="M45" s="173"/>
      <c r="N45" s="173"/>
      <c r="O45" s="173"/>
      <c r="P45" s="173"/>
      <c r="Q45" s="174"/>
    </row>
    <row r="46" spans="1:17" ht="30" customHeight="1">
      <c r="A46" s="172"/>
      <c r="B46" s="173"/>
      <c r="C46" s="173"/>
      <c r="D46" s="173"/>
      <c r="E46" s="173"/>
      <c r="F46" s="173"/>
      <c r="G46" s="173"/>
      <c r="H46" s="173"/>
      <c r="I46" s="173"/>
      <c r="J46" s="173"/>
      <c r="K46" s="174"/>
      <c r="L46" s="173"/>
      <c r="M46" s="173"/>
      <c r="N46" s="173"/>
      <c r="O46" s="173"/>
      <c r="P46" s="173"/>
      <c r="Q46" s="174"/>
    </row>
    <row r="47" spans="1:17" ht="30" customHeight="1">
      <c r="A47" s="172"/>
      <c r="B47" s="173"/>
      <c r="C47" s="173"/>
      <c r="D47" s="173"/>
      <c r="E47" s="173"/>
      <c r="F47" s="173"/>
      <c r="G47" s="173"/>
      <c r="H47" s="173"/>
      <c r="I47" s="173"/>
      <c r="J47" s="173"/>
      <c r="K47" s="174"/>
      <c r="L47" s="173"/>
      <c r="M47" s="173"/>
      <c r="N47" s="173"/>
      <c r="O47" s="173"/>
      <c r="P47" s="173"/>
      <c r="Q47" s="174"/>
    </row>
    <row r="48" spans="1:17" ht="30" customHeight="1">
      <c r="A48" s="172"/>
      <c r="B48" s="173"/>
      <c r="C48" s="173"/>
      <c r="D48" s="173"/>
      <c r="E48" s="173"/>
      <c r="F48" s="173"/>
      <c r="G48" s="173"/>
      <c r="H48" s="173"/>
      <c r="I48" s="173"/>
      <c r="J48" s="173"/>
      <c r="K48" s="174"/>
      <c r="L48" s="173"/>
      <c r="M48" s="173"/>
      <c r="N48" s="173"/>
      <c r="O48" s="173"/>
      <c r="P48" s="173"/>
      <c r="Q48" s="174"/>
    </row>
    <row r="49" spans="1:11" ht="15.75">
      <c r="A49" s="153" t="s">
        <v>88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</row>
  </sheetData>
  <sheetProtection sheet="1"/>
  <protectedRanges>
    <protectedRange sqref="A8:B19 D8:K19 M8:N19 A26:K48 L26:Q48" name="範囲1"/>
  </protectedRanges>
  <mergeCells count="23">
    <mergeCell ref="A26:K48"/>
    <mergeCell ref="L26:Q48"/>
    <mergeCell ref="A49:K49"/>
    <mergeCell ref="N23:O23"/>
    <mergeCell ref="P23:Q23"/>
    <mergeCell ref="A25:K25"/>
    <mergeCell ref="L25:Q25"/>
    <mergeCell ref="A2:Q2"/>
    <mergeCell ref="L3:N3"/>
    <mergeCell ref="O3:Q3"/>
    <mergeCell ref="A1:AI1"/>
    <mergeCell ref="P22:Q22"/>
    <mergeCell ref="B4:D4"/>
    <mergeCell ref="M4:N4"/>
    <mergeCell ref="P4:Q4"/>
    <mergeCell ref="B5:D5"/>
    <mergeCell ref="L5:M5"/>
    <mergeCell ref="O5:P5"/>
    <mergeCell ref="A20:H20"/>
    <mergeCell ref="A21:K21"/>
    <mergeCell ref="J22:K22"/>
    <mergeCell ref="L22:M22"/>
    <mergeCell ref="N22:O22"/>
  </mergeCells>
  <phoneticPr fontId="4"/>
  <conditionalFormatting sqref="A8:B19 D8:K19 M8:N19">
    <cfRule type="containsBlanks" dxfId="0" priority="1">
      <formula>LEN(TRIM(A8))=0</formula>
    </cfRule>
  </conditionalFormatting>
  <dataValidations count="1">
    <dataValidation type="list" allowBlank="1" showInputMessage="1" showErrorMessage="1" sqref="K8:K19" xr:uid="{00000000-0002-0000-05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25"/>
  <sheetViews>
    <sheetView view="pageBreakPreview" zoomScaleNormal="100" zoomScaleSheetLayoutView="100" workbookViewId="0">
      <selection activeCell="H21" sqref="H21"/>
    </sheetView>
  </sheetViews>
  <sheetFormatPr defaultColWidth="9" defaultRowHeight="18.75"/>
  <cols>
    <col min="1" max="1" width="9" style="2" bestFit="1" customWidth="1"/>
    <col min="2" max="2" width="25.42578125" style="2" bestFit="1" customWidth="1"/>
    <col min="3" max="3" width="5.28515625" style="53" bestFit="1" customWidth="1"/>
    <col min="4" max="5" width="7.140625" style="2" bestFit="1" customWidth="1"/>
    <col min="6" max="8" width="6" style="2" bestFit="1" customWidth="1"/>
    <col min="9" max="9" width="13" style="2" bestFit="1" customWidth="1"/>
    <col min="10" max="16384" width="9" style="2"/>
  </cols>
  <sheetData>
    <row r="1" spans="1:9">
      <c r="A1" s="178" t="s">
        <v>95</v>
      </c>
      <c r="B1" s="178" t="s">
        <v>96</v>
      </c>
      <c r="C1" s="178" t="s">
        <v>97</v>
      </c>
      <c r="D1" s="180" t="s">
        <v>98</v>
      </c>
      <c r="E1" s="180"/>
      <c r="F1" s="180" t="s">
        <v>99</v>
      </c>
      <c r="G1" s="180"/>
      <c r="H1" s="180"/>
      <c r="I1" s="47" t="s">
        <v>100</v>
      </c>
    </row>
    <row r="2" spans="1:9">
      <c r="A2" s="178"/>
      <c r="B2" s="178"/>
      <c r="C2" s="178"/>
      <c r="D2" s="47" t="s">
        <v>100</v>
      </c>
      <c r="E2" s="47" t="s">
        <v>101</v>
      </c>
      <c r="F2" s="47" t="s">
        <v>81</v>
      </c>
      <c r="G2" s="47" t="s">
        <v>68</v>
      </c>
      <c r="H2" s="47" t="s">
        <v>102</v>
      </c>
      <c r="I2" s="47" t="s">
        <v>103</v>
      </c>
    </row>
    <row r="3" spans="1:9">
      <c r="A3" s="178" t="s">
        <v>104</v>
      </c>
      <c r="B3" s="48" t="s">
        <v>105</v>
      </c>
      <c r="C3" s="47" t="s">
        <v>106</v>
      </c>
      <c r="D3" s="49">
        <v>14800</v>
      </c>
      <c r="E3" s="49">
        <v>13300</v>
      </c>
      <c r="F3" s="49">
        <f>G3+H3</f>
        <v>3000</v>
      </c>
      <c r="G3" s="49">
        <v>2000</v>
      </c>
      <c r="H3" s="49">
        <v>1000</v>
      </c>
      <c r="I3" s="47" t="s">
        <v>107</v>
      </c>
    </row>
    <row r="4" spans="1:9">
      <c r="A4" s="178"/>
      <c r="B4" s="48" t="s">
        <v>108</v>
      </c>
      <c r="C4" s="47" t="s">
        <v>106</v>
      </c>
      <c r="D4" s="49">
        <v>14800</v>
      </c>
      <c r="E4" s="49">
        <v>13300</v>
      </c>
      <c r="F4" s="49">
        <f t="shared" ref="F4:F25" si="0">G4+H4</f>
        <v>3000</v>
      </c>
      <c r="G4" s="49">
        <v>2000</v>
      </c>
      <c r="H4" s="49">
        <v>1000</v>
      </c>
      <c r="I4" s="47" t="s">
        <v>109</v>
      </c>
    </row>
    <row r="5" spans="1:9">
      <c r="A5" s="178"/>
      <c r="B5" s="48" t="s">
        <v>110</v>
      </c>
      <c r="C5" s="47" t="s">
        <v>106</v>
      </c>
      <c r="D5" s="49">
        <v>14800</v>
      </c>
      <c r="E5" s="49">
        <v>13300</v>
      </c>
      <c r="F5" s="49">
        <f t="shared" si="0"/>
        <v>3000</v>
      </c>
      <c r="G5" s="49">
        <v>2000</v>
      </c>
      <c r="H5" s="49">
        <v>1000</v>
      </c>
      <c r="I5" s="47" t="s">
        <v>111</v>
      </c>
    </row>
    <row r="6" spans="1:9">
      <c r="A6" s="178"/>
      <c r="B6" s="48" t="s">
        <v>112</v>
      </c>
      <c r="C6" s="47" t="s">
        <v>106</v>
      </c>
      <c r="D6" s="49">
        <v>14800</v>
      </c>
      <c r="E6" s="49">
        <v>13300</v>
      </c>
      <c r="F6" s="49">
        <f t="shared" si="0"/>
        <v>3000</v>
      </c>
      <c r="G6" s="49">
        <v>2000</v>
      </c>
      <c r="H6" s="49">
        <v>1000</v>
      </c>
      <c r="I6" s="47" t="s">
        <v>113</v>
      </c>
    </row>
    <row r="7" spans="1:9">
      <c r="A7" s="178"/>
      <c r="B7" s="48" t="s">
        <v>114</v>
      </c>
      <c r="C7" s="47" t="s">
        <v>106</v>
      </c>
      <c r="D7" s="49">
        <v>14800</v>
      </c>
      <c r="E7" s="49">
        <v>13300</v>
      </c>
      <c r="F7" s="49">
        <f t="shared" si="0"/>
        <v>3000</v>
      </c>
      <c r="G7" s="49">
        <v>2000</v>
      </c>
      <c r="H7" s="49">
        <v>1000</v>
      </c>
      <c r="I7" s="47" t="s">
        <v>115</v>
      </c>
    </row>
    <row r="8" spans="1:9">
      <c r="A8" s="178"/>
      <c r="B8" s="48" t="s">
        <v>116</v>
      </c>
      <c r="C8" s="47" t="s">
        <v>106</v>
      </c>
      <c r="D8" s="49">
        <v>14800</v>
      </c>
      <c r="E8" s="49">
        <v>13300</v>
      </c>
      <c r="F8" s="49">
        <f t="shared" si="0"/>
        <v>3000</v>
      </c>
      <c r="G8" s="49">
        <v>2000</v>
      </c>
      <c r="H8" s="49">
        <v>1000</v>
      </c>
      <c r="I8" s="47" t="s">
        <v>117</v>
      </c>
    </row>
    <row r="9" spans="1:9">
      <c r="A9" s="177" t="s">
        <v>118</v>
      </c>
      <c r="B9" s="50" t="s">
        <v>119</v>
      </c>
      <c r="C9" s="51" t="s">
        <v>120</v>
      </c>
      <c r="D9" s="52">
        <v>13100</v>
      </c>
      <c r="E9" s="52">
        <v>11800</v>
      </c>
      <c r="F9" s="49">
        <f t="shared" si="0"/>
        <v>2600</v>
      </c>
      <c r="G9" s="52">
        <v>1700</v>
      </c>
      <c r="H9" s="52">
        <v>900</v>
      </c>
      <c r="I9" s="47" t="s">
        <v>121</v>
      </c>
    </row>
    <row r="10" spans="1:9">
      <c r="A10" s="177"/>
      <c r="B10" s="50" t="s">
        <v>122</v>
      </c>
      <c r="C10" s="51" t="s">
        <v>120</v>
      </c>
      <c r="D10" s="52">
        <v>13100</v>
      </c>
      <c r="E10" s="52">
        <v>11800</v>
      </c>
      <c r="F10" s="49">
        <f t="shared" si="0"/>
        <v>2600</v>
      </c>
      <c r="G10" s="52">
        <v>1700</v>
      </c>
      <c r="H10" s="52">
        <v>900</v>
      </c>
      <c r="I10" s="47" t="s">
        <v>123</v>
      </c>
    </row>
    <row r="11" spans="1:9">
      <c r="A11" s="177"/>
      <c r="B11" s="50" t="s">
        <v>124</v>
      </c>
      <c r="C11" s="51" t="s">
        <v>120</v>
      </c>
      <c r="D11" s="52">
        <v>13100</v>
      </c>
      <c r="E11" s="52">
        <v>11800</v>
      </c>
      <c r="F11" s="49">
        <f t="shared" si="0"/>
        <v>2600</v>
      </c>
      <c r="G11" s="52">
        <v>1700</v>
      </c>
      <c r="H11" s="52">
        <v>900</v>
      </c>
      <c r="I11" s="47" t="s">
        <v>125</v>
      </c>
    </row>
    <row r="12" spans="1:9">
      <c r="A12" s="177"/>
      <c r="B12" s="50" t="s">
        <v>126</v>
      </c>
      <c r="C12" s="51" t="s">
        <v>120</v>
      </c>
      <c r="D12" s="52">
        <v>13100</v>
      </c>
      <c r="E12" s="52">
        <v>11800</v>
      </c>
      <c r="F12" s="49">
        <f t="shared" si="0"/>
        <v>2600</v>
      </c>
      <c r="G12" s="52">
        <v>1700</v>
      </c>
      <c r="H12" s="52">
        <v>900</v>
      </c>
      <c r="I12" s="47" t="s">
        <v>127</v>
      </c>
    </row>
    <row r="13" spans="1:9">
      <c r="A13" s="177"/>
      <c r="B13" s="50" t="s">
        <v>128</v>
      </c>
      <c r="C13" s="51" t="s">
        <v>120</v>
      </c>
      <c r="D13" s="52">
        <v>13100</v>
      </c>
      <c r="E13" s="52">
        <v>11800</v>
      </c>
      <c r="F13" s="49">
        <f t="shared" si="0"/>
        <v>2600</v>
      </c>
      <c r="G13" s="52">
        <v>1700</v>
      </c>
      <c r="H13" s="52">
        <v>900</v>
      </c>
      <c r="I13" s="47" t="s">
        <v>129</v>
      </c>
    </row>
    <row r="14" spans="1:9">
      <c r="A14" s="177"/>
      <c r="B14" s="50" t="s">
        <v>130</v>
      </c>
      <c r="C14" s="51" t="s">
        <v>120</v>
      </c>
      <c r="D14" s="52">
        <v>13100</v>
      </c>
      <c r="E14" s="52">
        <v>11800</v>
      </c>
      <c r="F14" s="49">
        <f t="shared" si="0"/>
        <v>2600</v>
      </c>
      <c r="G14" s="52">
        <v>1700</v>
      </c>
      <c r="H14" s="52">
        <v>900</v>
      </c>
      <c r="I14" s="47" t="s">
        <v>131</v>
      </c>
    </row>
    <row r="15" spans="1:9">
      <c r="A15" s="177"/>
      <c r="B15" s="50" t="s">
        <v>132</v>
      </c>
      <c r="C15" s="51" t="s">
        <v>120</v>
      </c>
      <c r="D15" s="52">
        <v>13100</v>
      </c>
      <c r="E15" s="52">
        <v>11800</v>
      </c>
      <c r="F15" s="49">
        <f t="shared" si="0"/>
        <v>2600</v>
      </c>
      <c r="G15" s="52">
        <v>1700</v>
      </c>
      <c r="H15" s="52">
        <v>900</v>
      </c>
      <c r="I15" s="54" t="s">
        <v>79</v>
      </c>
    </row>
    <row r="16" spans="1:9">
      <c r="A16" s="179" t="s">
        <v>133</v>
      </c>
      <c r="B16" s="48" t="s">
        <v>134</v>
      </c>
      <c r="C16" s="47" t="s">
        <v>135</v>
      </c>
      <c r="D16" s="49">
        <v>10900</v>
      </c>
      <c r="E16" s="49">
        <v>9800</v>
      </c>
      <c r="F16" s="49">
        <f t="shared" si="0"/>
        <v>2200</v>
      </c>
      <c r="G16" s="49">
        <v>1500</v>
      </c>
      <c r="H16" s="49">
        <v>700</v>
      </c>
    </row>
    <row r="17" spans="1:8">
      <c r="A17" s="178"/>
      <c r="B17" s="48" t="s">
        <v>136</v>
      </c>
      <c r="C17" s="47" t="s">
        <v>135</v>
      </c>
      <c r="D17" s="49">
        <v>10900</v>
      </c>
      <c r="E17" s="49">
        <v>9800</v>
      </c>
      <c r="F17" s="49">
        <f t="shared" si="0"/>
        <v>2200</v>
      </c>
      <c r="G17" s="49">
        <v>1500</v>
      </c>
      <c r="H17" s="49">
        <v>700</v>
      </c>
    </row>
    <row r="18" spans="1:8">
      <c r="A18" s="178"/>
      <c r="B18" s="48" t="s">
        <v>21</v>
      </c>
      <c r="C18" s="47" t="s">
        <v>135</v>
      </c>
      <c r="D18" s="49">
        <v>10900</v>
      </c>
      <c r="E18" s="49">
        <v>9800</v>
      </c>
      <c r="F18" s="49">
        <f t="shared" si="0"/>
        <v>2200</v>
      </c>
      <c r="G18" s="49">
        <v>1500</v>
      </c>
      <c r="H18" s="49">
        <v>700</v>
      </c>
    </row>
    <row r="19" spans="1:8">
      <c r="A19" s="178"/>
      <c r="B19" s="48" t="s">
        <v>137</v>
      </c>
      <c r="C19" s="47" t="s">
        <v>135</v>
      </c>
      <c r="D19" s="49">
        <v>10900</v>
      </c>
      <c r="E19" s="49">
        <v>9800</v>
      </c>
      <c r="F19" s="49">
        <f t="shared" si="0"/>
        <v>2200</v>
      </c>
      <c r="G19" s="49">
        <v>1500</v>
      </c>
      <c r="H19" s="49">
        <v>700</v>
      </c>
    </row>
    <row r="20" spans="1:8">
      <c r="A20" s="178"/>
      <c r="B20" s="48" t="s">
        <v>138</v>
      </c>
      <c r="C20" s="47" t="s">
        <v>135</v>
      </c>
      <c r="D20" s="49">
        <v>10900</v>
      </c>
      <c r="E20" s="49">
        <v>9800</v>
      </c>
      <c r="F20" s="49">
        <f t="shared" si="0"/>
        <v>2200</v>
      </c>
      <c r="G20" s="49">
        <v>1500</v>
      </c>
      <c r="H20" s="49">
        <v>700</v>
      </c>
    </row>
    <row r="21" spans="1:8">
      <c r="A21" s="178"/>
      <c r="B21" s="48" t="s">
        <v>139</v>
      </c>
      <c r="C21" s="47" t="s">
        <v>135</v>
      </c>
      <c r="D21" s="49">
        <v>10900</v>
      </c>
      <c r="E21" s="49">
        <v>9800</v>
      </c>
      <c r="F21" s="49">
        <f t="shared" si="0"/>
        <v>2200</v>
      </c>
      <c r="G21" s="49">
        <v>1500</v>
      </c>
      <c r="H21" s="49">
        <v>700</v>
      </c>
    </row>
    <row r="22" spans="1:8">
      <c r="A22" s="177" t="s">
        <v>140</v>
      </c>
      <c r="B22" s="50" t="s">
        <v>141</v>
      </c>
      <c r="C22" s="51" t="s">
        <v>142</v>
      </c>
      <c r="D22" s="52">
        <v>8700</v>
      </c>
      <c r="E22" s="52">
        <v>7800</v>
      </c>
      <c r="F22" s="49">
        <f t="shared" si="0"/>
        <v>1700</v>
      </c>
      <c r="G22" s="52">
        <v>1100</v>
      </c>
      <c r="H22" s="52">
        <v>600</v>
      </c>
    </row>
    <row r="23" spans="1:8">
      <c r="A23" s="177"/>
      <c r="B23" s="50" t="s">
        <v>143</v>
      </c>
      <c r="C23" s="51" t="s">
        <v>142</v>
      </c>
      <c r="D23" s="52">
        <v>8700</v>
      </c>
      <c r="E23" s="52">
        <v>7800</v>
      </c>
      <c r="F23" s="49">
        <f t="shared" si="0"/>
        <v>1700</v>
      </c>
      <c r="G23" s="52">
        <v>1100</v>
      </c>
      <c r="H23" s="52">
        <v>600</v>
      </c>
    </row>
    <row r="24" spans="1:8">
      <c r="A24" s="177"/>
      <c r="B24" s="50" t="s">
        <v>144</v>
      </c>
      <c r="C24" s="51" t="s">
        <v>142</v>
      </c>
      <c r="D24" s="52">
        <v>8700</v>
      </c>
      <c r="E24" s="52">
        <v>7800</v>
      </c>
      <c r="F24" s="49">
        <f t="shared" si="0"/>
        <v>1700</v>
      </c>
      <c r="G24" s="52">
        <v>1100</v>
      </c>
      <c r="H24" s="52">
        <v>600</v>
      </c>
    </row>
    <row r="25" spans="1:8">
      <c r="A25" s="177"/>
      <c r="B25" s="50" t="s">
        <v>145</v>
      </c>
      <c r="C25" s="51" t="s">
        <v>142</v>
      </c>
      <c r="D25" s="52">
        <v>8700</v>
      </c>
      <c r="E25" s="52">
        <v>7800</v>
      </c>
      <c r="F25" s="49">
        <f t="shared" si="0"/>
        <v>1700</v>
      </c>
      <c r="G25" s="52">
        <v>1100</v>
      </c>
      <c r="H25" s="52">
        <v>600</v>
      </c>
    </row>
  </sheetData>
  <sheetProtection sheet="1" objects="1" scenarios="1" selectLockedCells="1"/>
  <mergeCells count="9">
    <mergeCell ref="A22:A25"/>
    <mergeCell ref="A3:A8"/>
    <mergeCell ref="A9:A15"/>
    <mergeCell ref="A16:A21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car_op5@d.frontier-di.co.jp</cp:lastModifiedBy>
  <cp:revision/>
  <dcterms:created xsi:type="dcterms:W3CDTF">2014-01-21T01:15:59Z</dcterms:created>
  <dcterms:modified xsi:type="dcterms:W3CDTF">2024-08-27T02:25:45Z</dcterms:modified>
  <cp:category/>
  <cp:contentStatus/>
</cp:coreProperties>
</file>